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<sst xmlns="http://schemas.openxmlformats.org/spreadsheetml/2006/main" count="828" uniqueCount="48">
  <si>
    <t>鳩山町の人口と世帯</t>
  </si>
  <si>
    <t>①</t>
  </si>
  <si>
    <t>総人口・世帯(①=②+③)</t>
  </si>
  <si>
    <t>（</t>
  </si>
  <si>
    <t>前月比</t>
  </si>
  <si>
    <t>計</t>
  </si>
  <si>
    <t>人</t>
  </si>
  <si>
    <t>（</t>
  </si>
  <si>
    <t>）</t>
  </si>
  <si>
    <t>男</t>
  </si>
  <si>
    <t>人</t>
  </si>
  <si>
    <t>（</t>
  </si>
  <si>
    <t>）</t>
  </si>
  <si>
    <t>女</t>
  </si>
  <si>
    <t>世帯</t>
  </si>
  <si>
    <t>②</t>
  </si>
  <si>
    <t>住民基本台帳人口・世帯</t>
  </si>
  <si>
    <t>③</t>
  </si>
  <si>
    <t>外国人登録人口・世帯</t>
  </si>
  <si>
    <t>外国人のみの世帯</t>
  </si>
  <si>
    <t>日本人との混合世帯</t>
  </si>
  <si>
    <t>町民課 町民サービス担当</t>
  </si>
  <si>
    <t>④</t>
  </si>
  <si>
    <t>）</t>
  </si>
  <si>
    <t>1２月の出生</t>
  </si>
  <si>
    <t>平成２2年1月１日現在</t>
  </si>
  <si>
    <t>平成２2年2月１日現在</t>
  </si>
  <si>
    <t>1月の出生</t>
  </si>
  <si>
    <t>平成２2年3月１日現在</t>
  </si>
  <si>
    <t>2月の出生</t>
  </si>
  <si>
    <t>平成２2年4月１日現在</t>
  </si>
  <si>
    <t>3月の出生</t>
  </si>
  <si>
    <t>平成２2年5月１日現在</t>
  </si>
  <si>
    <t>4月の出生</t>
  </si>
  <si>
    <t>平成２2年6月１日現在</t>
  </si>
  <si>
    <t>5月の出生</t>
  </si>
  <si>
    <t>平成２2年7月１日現在</t>
  </si>
  <si>
    <t>6月の出生</t>
  </si>
  <si>
    <t>平成２2年8月１日現在</t>
  </si>
  <si>
    <t>7月の出生</t>
  </si>
  <si>
    <t>平成２2年9月１日現在</t>
  </si>
  <si>
    <t>8月の出生</t>
  </si>
  <si>
    <t>平成２2年10月１日現在</t>
  </si>
  <si>
    <t>9月の出生</t>
  </si>
  <si>
    <t>平成２2年11月１日現在</t>
  </si>
  <si>
    <t>10月の出生</t>
  </si>
  <si>
    <t>平成２2年12月１日現在</t>
  </si>
  <si>
    <t>11月の出生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</si>
</sst>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  <numFmt numFmtId="184" formatCode="0.E+00"/>
    <numFmt numFmtId="185" formatCode="#,##0.000000000000000000_ ;[Red]\-#,##0.000000000000000000\ "/>
  </numFmts>
  <fonts count="12">
    <font>
      <sz val="12"/>
      <name val="ＭＳ 明朝"/>
      <family val="1"/>
    </font>
    <font>
      <sz val="6"/>
      <name val="ＭＳ Ｐ明朝"/>
      <family val="1"/>
    </font>
    <font>
      <b/>
      <sz val="36"/>
      <name val="HG明朝E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6"/>
      <name val="HG丸ｺﾞｼｯｸM-PRO"/>
      <family val="3"/>
    </font>
    <font>
      <b/>
      <sz val="16"/>
      <color indexed="12"/>
      <name val="HG丸ｺﾞｼｯｸM-PRO"/>
      <family val="3"/>
    </font>
    <font>
      <b/>
      <sz val="12"/>
      <name val="ＭＳ 明朝"/>
      <family val="1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b/>
      <sz val="18"/>
      <color indexed="8"/>
      <name val="HG丸ｺﾞｼｯｸM-PRO"/>
      <family val="3"/>
    </font>
    <font>
      <b/>
      <sz val="20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38" fontId="11" fillId="0" borderId="0" xfId="17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11" fillId="0" borderId="0" xfId="17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180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38" fontId="11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D24" sqref="D24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25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15567</v>
      </c>
      <c r="D6" s="25"/>
      <c r="E6" s="7" t="s">
        <v>6</v>
      </c>
      <c r="F6" s="8" t="s">
        <v>7</v>
      </c>
      <c r="G6" s="10">
        <f>C6-15583</f>
        <v>-16</v>
      </c>
      <c r="H6" s="6" t="s">
        <v>8</v>
      </c>
    </row>
    <row r="7" spans="1:8" ht="28.5" customHeight="1">
      <c r="A7" s="5"/>
      <c r="B7" s="6" t="s">
        <v>9</v>
      </c>
      <c r="C7" s="25">
        <f>C14+C21</f>
        <v>7719</v>
      </c>
      <c r="D7" s="25"/>
      <c r="E7" s="7" t="s">
        <v>10</v>
      </c>
      <c r="F7" s="8" t="s">
        <v>11</v>
      </c>
      <c r="G7" s="17">
        <f>C7-7724</f>
        <v>-5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7848</v>
      </c>
      <c r="D8" s="25"/>
      <c r="E8" s="7" t="s">
        <v>10</v>
      </c>
      <c r="F8" s="8" t="s">
        <v>11</v>
      </c>
      <c r="G8" s="10">
        <f>C8-7859</f>
        <v>-11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5715</v>
      </c>
      <c r="D9" s="25"/>
      <c r="E9" s="7" t="s">
        <v>14</v>
      </c>
      <c r="F9" s="8" t="s">
        <v>11</v>
      </c>
      <c r="G9" s="10">
        <f>C9-5708</f>
        <v>7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15487</v>
      </c>
      <c r="D13" s="25"/>
      <c r="E13" s="7" t="s">
        <v>6</v>
      </c>
      <c r="F13" s="8" t="s">
        <v>7</v>
      </c>
      <c r="G13" s="10">
        <f>C13-15505</f>
        <v>-18</v>
      </c>
      <c r="H13" s="6" t="s">
        <v>8</v>
      </c>
    </row>
    <row r="14" spans="1:8" ht="28.5" customHeight="1">
      <c r="A14" s="5"/>
      <c r="B14" s="6" t="s">
        <v>9</v>
      </c>
      <c r="C14" s="24">
        <v>7690</v>
      </c>
      <c r="D14" s="24"/>
      <c r="E14" s="7" t="s">
        <v>10</v>
      </c>
      <c r="F14" s="8" t="s">
        <v>11</v>
      </c>
      <c r="G14" s="10">
        <f>C14-7697</f>
        <v>-7</v>
      </c>
      <c r="H14" s="6" t="s">
        <v>12</v>
      </c>
    </row>
    <row r="15" spans="1:8" ht="28.5" customHeight="1">
      <c r="A15" s="5"/>
      <c r="B15" s="6" t="s">
        <v>13</v>
      </c>
      <c r="C15" s="24">
        <v>7797</v>
      </c>
      <c r="D15" s="24"/>
      <c r="E15" s="7" t="s">
        <v>10</v>
      </c>
      <c r="F15" s="8" t="s">
        <v>11</v>
      </c>
      <c r="G15" s="10">
        <f>C15-7808</f>
        <v>-11</v>
      </c>
      <c r="H15" s="6" t="s">
        <v>12</v>
      </c>
    </row>
    <row r="16" spans="1:8" ht="28.5" customHeight="1">
      <c r="A16" s="5"/>
      <c r="B16" s="6" t="s">
        <v>14</v>
      </c>
      <c r="C16" s="24">
        <v>5690</v>
      </c>
      <c r="D16" s="24"/>
      <c r="E16" s="7" t="s">
        <v>14</v>
      </c>
      <c r="F16" s="8" t="s">
        <v>11</v>
      </c>
      <c r="G16" s="10">
        <f>C16-5685</f>
        <v>5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80</v>
      </c>
      <c r="D20" s="25"/>
      <c r="E20" s="7" t="s">
        <v>6</v>
      </c>
      <c r="F20" s="8" t="s">
        <v>7</v>
      </c>
      <c r="G20" s="10">
        <f>SUM(G21:G22)</f>
        <v>2</v>
      </c>
      <c r="H20" s="6" t="s">
        <v>8</v>
      </c>
    </row>
    <row r="21" spans="1:8" ht="28.5" customHeight="1">
      <c r="A21" s="5"/>
      <c r="B21" s="6" t="s">
        <v>9</v>
      </c>
      <c r="C21" s="24">
        <v>29</v>
      </c>
      <c r="D21" s="24"/>
      <c r="E21" s="7" t="s">
        <v>6</v>
      </c>
      <c r="F21" s="8" t="s">
        <v>7</v>
      </c>
      <c r="G21" s="10">
        <f>C21-27</f>
        <v>2</v>
      </c>
      <c r="H21" s="6" t="s">
        <v>8</v>
      </c>
    </row>
    <row r="22" spans="1:8" ht="28.5" customHeight="1">
      <c r="A22" s="5"/>
      <c r="B22" s="6" t="s">
        <v>13</v>
      </c>
      <c r="C22" s="24">
        <v>51</v>
      </c>
      <c r="D22" s="24"/>
      <c r="E22" s="7" t="s">
        <v>6</v>
      </c>
      <c r="F22" s="8" t="s">
        <v>7</v>
      </c>
      <c r="G22" s="10">
        <f>C22-51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25</v>
      </c>
      <c r="E23" s="7" t="s">
        <v>14</v>
      </c>
      <c r="F23" s="8" t="s">
        <v>11</v>
      </c>
      <c r="G23" s="10">
        <f>D23-23</f>
        <v>2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42</v>
      </c>
      <c r="E24" s="7" t="s">
        <v>14</v>
      </c>
      <c r="F24" s="8" t="s">
        <v>11</v>
      </c>
      <c r="G24" s="10">
        <f>D24-42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24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5</v>
      </c>
      <c r="D28" s="25"/>
      <c r="E28" s="7" t="s">
        <v>6</v>
      </c>
      <c r="F28" s="8" t="s">
        <v>7</v>
      </c>
      <c r="G28" s="10">
        <f>C28-2</f>
        <v>3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42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15448</v>
      </c>
      <c r="D6" s="25"/>
      <c r="E6" s="7" t="s">
        <v>6</v>
      </c>
      <c r="F6" s="8" t="s">
        <v>7</v>
      </c>
      <c r="G6" s="10">
        <f>C6-+'9月'!C6</f>
        <v>-11</v>
      </c>
      <c r="H6" s="6" t="s">
        <v>8</v>
      </c>
    </row>
    <row r="7" spans="1:8" ht="28.5" customHeight="1">
      <c r="A7" s="5"/>
      <c r="B7" s="6" t="s">
        <v>9</v>
      </c>
      <c r="C7" s="25">
        <f>C14+C21</f>
        <v>7668</v>
      </c>
      <c r="D7" s="25"/>
      <c r="E7" s="7" t="s">
        <v>10</v>
      </c>
      <c r="F7" s="8" t="s">
        <v>11</v>
      </c>
      <c r="G7" s="10">
        <f>C7-+'9月'!C7</f>
        <v>-6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7780</v>
      </c>
      <c r="D8" s="25"/>
      <c r="E8" s="7" t="s">
        <v>10</v>
      </c>
      <c r="F8" s="8" t="s">
        <v>11</v>
      </c>
      <c r="G8" s="10">
        <f>C8-+'9月'!C8</f>
        <v>-5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5757</v>
      </c>
      <c r="D9" s="25"/>
      <c r="E9" s="7" t="s">
        <v>14</v>
      </c>
      <c r="F9" s="8" t="s">
        <v>11</v>
      </c>
      <c r="G9" s="10">
        <f>C9-+'9月'!C9</f>
        <v>5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15364</v>
      </c>
      <c r="D13" s="25"/>
      <c r="E13" s="7" t="s">
        <v>6</v>
      </c>
      <c r="F13" s="8" t="s">
        <v>7</v>
      </c>
      <c r="G13" s="10">
        <f>C13-+'9月'!C13</f>
        <v>-10</v>
      </c>
      <c r="H13" s="6" t="s">
        <v>8</v>
      </c>
    </row>
    <row r="14" spans="1:8" ht="28.5" customHeight="1">
      <c r="A14" s="5"/>
      <c r="B14" s="6" t="s">
        <v>9</v>
      </c>
      <c r="C14" s="24">
        <v>7640</v>
      </c>
      <c r="D14" s="24"/>
      <c r="E14" s="7" t="s">
        <v>10</v>
      </c>
      <c r="F14" s="8" t="s">
        <v>11</v>
      </c>
      <c r="G14" s="10">
        <f>C14-+'9月'!C14</f>
        <v>-5</v>
      </c>
      <c r="H14" s="6" t="s">
        <v>12</v>
      </c>
    </row>
    <row r="15" spans="1:8" ht="28.5" customHeight="1">
      <c r="A15" s="5"/>
      <c r="B15" s="6" t="s">
        <v>13</v>
      </c>
      <c r="C15" s="24">
        <v>7724</v>
      </c>
      <c r="D15" s="24"/>
      <c r="E15" s="7" t="s">
        <v>10</v>
      </c>
      <c r="F15" s="8" t="s">
        <v>11</v>
      </c>
      <c r="G15" s="10">
        <f>C15-+'9月'!C15</f>
        <v>-5</v>
      </c>
      <c r="H15" s="6" t="s">
        <v>12</v>
      </c>
    </row>
    <row r="16" spans="1:8" ht="28.5" customHeight="1">
      <c r="A16" s="5"/>
      <c r="B16" s="6" t="s">
        <v>14</v>
      </c>
      <c r="C16" s="24">
        <v>5731</v>
      </c>
      <c r="D16" s="24"/>
      <c r="E16" s="7" t="s">
        <v>14</v>
      </c>
      <c r="F16" s="8" t="s">
        <v>11</v>
      </c>
      <c r="G16" s="10">
        <f>C16-+'9月'!C16</f>
        <v>6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84</v>
      </c>
      <c r="D20" s="25"/>
      <c r="E20" s="7" t="s">
        <v>6</v>
      </c>
      <c r="F20" s="8" t="s">
        <v>7</v>
      </c>
      <c r="G20" s="10">
        <f>C20-+'9月'!C20</f>
        <v>-1</v>
      </c>
      <c r="H20" s="6" t="s">
        <v>8</v>
      </c>
    </row>
    <row r="21" spans="1:8" ht="28.5" customHeight="1">
      <c r="A21" s="5"/>
      <c r="B21" s="6" t="s">
        <v>9</v>
      </c>
      <c r="C21" s="24">
        <v>28</v>
      </c>
      <c r="D21" s="24"/>
      <c r="E21" s="7" t="s">
        <v>6</v>
      </c>
      <c r="F21" s="8" t="s">
        <v>7</v>
      </c>
      <c r="G21" s="10">
        <f>C21-+'9月'!C21</f>
        <v>-1</v>
      </c>
      <c r="H21" s="6" t="s">
        <v>8</v>
      </c>
    </row>
    <row r="22" spans="1:8" ht="28.5" customHeight="1">
      <c r="A22" s="5"/>
      <c r="B22" s="6" t="s">
        <v>13</v>
      </c>
      <c r="C22" s="24">
        <v>56</v>
      </c>
      <c r="D22" s="24"/>
      <c r="E22" s="7" t="s">
        <v>6</v>
      </c>
      <c r="F22" s="8" t="s">
        <v>7</v>
      </c>
      <c r="G22" s="10">
        <f>C22-+'9月'!C22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26</v>
      </c>
      <c r="E23" s="7" t="s">
        <v>14</v>
      </c>
      <c r="F23" s="8" t="s">
        <v>11</v>
      </c>
      <c r="G23" s="10">
        <f>D23-+'9月'!D23</f>
        <v>-1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43</v>
      </c>
      <c r="E24" s="7" t="s">
        <v>14</v>
      </c>
      <c r="F24" s="8" t="s">
        <v>11</v>
      </c>
      <c r="G24" s="10">
        <f>D24-+'9月'!D24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43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4</v>
      </c>
      <c r="D28" s="25"/>
      <c r="E28" s="7" t="s">
        <v>6</v>
      </c>
      <c r="F28" s="8" t="s">
        <v>7</v>
      </c>
      <c r="G28" s="10">
        <f>C28-+'9月'!C28</f>
        <v>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44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15438</v>
      </c>
      <c r="D6" s="25"/>
      <c r="E6" s="7" t="s">
        <v>6</v>
      </c>
      <c r="F6" s="8" t="s">
        <v>7</v>
      </c>
      <c r="G6" s="10">
        <f>C6-+'10月'!C6</f>
        <v>-10</v>
      </c>
      <c r="H6" s="6" t="s">
        <v>8</v>
      </c>
    </row>
    <row r="7" spans="1:8" ht="28.5" customHeight="1">
      <c r="A7" s="5"/>
      <c r="B7" s="6" t="s">
        <v>9</v>
      </c>
      <c r="C7" s="25">
        <f>C14+C21</f>
        <v>7663</v>
      </c>
      <c r="D7" s="25"/>
      <c r="E7" s="7" t="s">
        <v>10</v>
      </c>
      <c r="F7" s="8" t="s">
        <v>11</v>
      </c>
      <c r="G7" s="10">
        <f>C7-+'10月'!C7</f>
        <v>-5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7775</v>
      </c>
      <c r="D8" s="25"/>
      <c r="E8" s="7" t="s">
        <v>10</v>
      </c>
      <c r="F8" s="8" t="s">
        <v>11</v>
      </c>
      <c r="G8" s="10">
        <f>C8-+'10月'!C8</f>
        <v>-5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5764</v>
      </c>
      <c r="D9" s="25"/>
      <c r="E9" s="7" t="s">
        <v>14</v>
      </c>
      <c r="F9" s="8" t="s">
        <v>11</v>
      </c>
      <c r="G9" s="10">
        <f>C9-+'10月'!C9</f>
        <v>7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15354</v>
      </c>
      <c r="D13" s="25"/>
      <c r="E13" s="7" t="s">
        <v>6</v>
      </c>
      <c r="F13" s="8" t="s">
        <v>7</v>
      </c>
      <c r="G13" s="10">
        <f>C13-+'10月'!C13</f>
        <v>-10</v>
      </c>
      <c r="H13" s="6" t="s">
        <v>8</v>
      </c>
    </row>
    <row r="14" spans="1:8" ht="28.5" customHeight="1">
      <c r="A14" s="5"/>
      <c r="B14" s="6" t="s">
        <v>9</v>
      </c>
      <c r="C14" s="24">
        <v>7635</v>
      </c>
      <c r="D14" s="24"/>
      <c r="E14" s="7" t="s">
        <v>10</v>
      </c>
      <c r="F14" s="8" t="s">
        <v>11</v>
      </c>
      <c r="G14" s="10">
        <f>C14-+'10月'!C14</f>
        <v>-5</v>
      </c>
      <c r="H14" s="6" t="s">
        <v>12</v>
      </c>
    </row>
    <row r="15" spans="1:8" ht="28.5" customHeight="1">
      <c r="A15" s="5"/>
      <c r="B15" s="6" t="s">
        <v>13</v>
      </c>
      <c r="C15" s="24">
        <v>7719</v>
      </c>
      <c r="D15" s="24"/>
      <c r="E15" s="7" t="s">
        <v>10</v>
      </c>
      <c r="F15" s="8" t="s">
        <v>11</v>
      </c>
      <c r="G15" s="10">
        <f>C15-+'10月'!C15</f>
        <v>-5</v>
      </c>
      <c r="H15" s="6" t="s">
        <v>12</v>
      </c>
    </row>
    <row r="16" spans="1:8" ht="28.5" customHeight="1">
      <c r="A16" s="5"/>
      <c r="B16" s="6" t="s">
        <v>14</v>
      </c>
      <c r="C16" s="24">
        <v>5738</v>
      </c>
      <c r="D16" s="24"/>
      <c r="E16" s="7" t="s">
        <v>14</v>
      </c>
      <c r="F16" s="8" t="s">
        <v>11</v>
      </c>
      <c r="G16" s="10">
        <f>C16-+'10月'!C16</f>
        <v>7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84</v>
      </c>
      <c r="D20" s="25"/>
      <c r="E20" s="7" t="s">
        <v>6</v>
      </c>
      <c r="F20" s="8" t="s">
        <v>7</v>
      </c>
      <c r="G20" s="10">
        <f>C20-+'10月'!C20</f>
        <v>0</v>
      </c>
      <c r="H20" s="6" t="s">
        <v>8</v>
      </c>
    </row>
    <row r="21" spans="1:8" ht="28.5" customHeight="1">
      <c r="A21" s="5"/>
      <c r="B21" s="6" t="s">
        <v>9</v>
      </c>
      <c r="C21" s="24">
        <v>28</v>
      </c>
      <c r="D21" s="24"/>
      <c r="E21" s="7" t="s">
        <v>6</v>
      </c>
      <c r="F21" s="8" t="s">
        <v>7</v>
      </c>
      <c r="G21" s="10">
        <f>C21-+'10月'!C21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56</v>
      </c>
      <c r="D22" s="24"/>
      <c r="E22" s="7" t="s">
        <v>6</v>
      </c>
      <c r="F22" s="8" t="s">
        <v>7</v>
      </c>
      <c r="G22" s="10">
        <f>C22-+'10月'!C22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26</v>
      </c>
      <c r="E23" s="7" t="s">
        <v>14</v>
      </c>
      <c r="F23" s="8" t="s">
        <v>11</v>
      </c>
      <c r="G23" s="10">
        <f>D23-+'10月'!D23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43</v>
      </c>
      <c r="E24" s="7" t="s">
        <v>14</v>
      </c>
      <c r="F24" s="8" t="s">
        <v>11</v>
      </c>
      <c r="G24" s="10">
        <f>D24-+'10月'!D24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45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6</v>
      </c>
      <c r="D28" s="25"/>
      <c r="E28" s="7" t="s">
        <v>6</v>
      </c>
      <c r="F28" s="8" t="s">
        <v>7</v>
      </c>
      <c r="G28" s="10">
        <f>C28-+'10月'!C28</f>
        <v>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46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15430</v>
      </c>
      <c r="D6" s="25"/>
      <c r="E6" s="7" t="s">
        <v>6</v>
      </c>
      <c r="F6" s="8" t="s">
        <v>7</v>
      </c>
      <c r="G6" s="10">
        <f>C6-+'11月'!C6</f>
        <v>-8</v>
      </c>
      <c r="H6" s="6" t="s">
        <v>8</v>
      </c>
    </row>
    <row r="7" spans="1:8" ht="28.5" customHeight="1">
      <c r="A7" s="5"/>
      <c r="B7" s="6" t="s">
        <v>9</v>
      </c>
      <c r="C7" s="25">
        <f>C14+C21</f>
        <v>7655</v>
      </c>
      <c r="D7" s="25"/>
      <c r="E7" s="7" t="s">
        <v>10</v>
      </c>
      <c r="F7" s="8" t="s">
        <v>11</v>
      </c>
      <c r="G7" s="10">
        <f>C7-+'11月'!C7</f>
        <v>-8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7775</v>
      </c>
      <c r="D8" s="25"/>
      <c r="E8" s="7" t="s">
        <v>10</v>
      </c>
      <c r="F8" s="8" t="s">
        <v>11</v>
      </c>
      <c r="G8" s="10">
        <f>C8-+'11月'!C8</f>
        <v>0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5766</v>
      </c>
      <c r="D9" s="25"/>
      <c r="E9" s="7" t="s">
        <v>14</v>
      </c>
      <c r="F9" s="8" t="s">
        <v>11</v>
      </c>
      <c r="G9" s="10">
        <f>C9-+'11月'!C9</f>
        <v>2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15346</v>
      </c>
      <c r="D13" s="25"/>
      <c r="E13" s="7" t="s">
        <v>6</v>
      </c>
      <c r="F13" s="8" t="s">
        <v>7</v>
      </c>
      <c r="G13" s="10">
        <f>C13-+'11月'!C13</f>
        <v>-8</v>
      </c>
      <c r="H13" s="6" t="s">
        <v>8</v>
      </c>
    </row>
    <row r="14" spans="1:8" ht="28.5" customHeight="1">
      <c r="A14" s="5"/>
      <c r="B14" s="6" t="s">
        <v>9</v>
      </c>
      <c r="C14" s="24">
        <v>7627</v>
      </c>
      <c r="D14" s="24"/>
      <c r="E14" s="7" t="s">
        <v>10</v>
      </c>
      <c r="F14" s="8" t="s">
        <v>11</v>
      </c>
      <c r="G14" s="10">
        <f>C14-+'11月'!C14</f>
        <v>-8</v>
      </c>
      <c r="H14" s="6" t="s">
        <v>12</v>
      </c>
    </row>
    <row r="15" spans="1:8" ht="28.5" customHeight="1">
      <c r="A15" s="5"/>
      <c r="B15" s="6" t="s">
        <v>13</v>
      </c>
      <c r="C15" s="24">
        <v>7719</v>
      </c>
      <c r="D15" s="24"/>
      <c r="E15" s="7" t="s">
        <v>10</v>
      </c>
      <c r="F15" s="8" t="s">
        <v>11</v>
      </c>
      <c r="G15" s="10">
        <f>C15-+'11月'!C15</f>
        <v>0</v>
      </c>
      <c r="H15" s="6" t="s">
        <v>12</v>
      </c>
    </row>
    <row r="16" spans="1:8" ht="28.5" customHeight="1">
      <c r="A16" s="5"/>
      <c r="B16" s="6" t="s">
        <v>14</v>
      </c>
      <c r="C16" s="24">
        <v>5739</v>
      </c>
      <c r="D16" s="24"/>
      <c r="E16" s="7" t="s">
        <v>14</v>
      </c>
      <c r="F16" s="8" t="s">
        <v>11</v>
      </c>
      <c r="G16" s="10">
        <f>C16-+'11月'!C16</f>
        <v>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84</v>
      </c>
      <c r="D20" s="25"/>
      <c r="E20" s="7" t="s">
        <v>6</v>
      </c>
      <c r="F20" s="8" t="s">
        <v>7</v>
      </c>
      <c r="G20" s="10">
        <f>C20-+'11月'!C20</f>
        <v>0</v>
      </c>
      <c r="H20" s="6" t="s">
        <v>8</v>
      </c>
    </row>
    <row r="21" spans="1:8" ht="28.5" customHeight="1">
      <c r="A21" s="5"/>
      <c r="B21" s="6" t="s">
        <v>9</v>
      </c>
      <c r="C21" s="24">
        <v>28</v>
      </c>
      <c r="D21" s="24"/>
      <c r="E21" s="7" t="s">
        <v>6</v>
      </c>
      <c r="F21" s="8" t="s">
        <v>7</v>
      </c>
      <c r="G21" s="10">
        <f>C21-+'11月'!C21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56</v>
      </c>
      <c r="D22" s="24"/>
      <c r="E22" s="7" t="s">
        <v>6</v>
      </c>
      <c r="F22" s="8" t="s">
        <v>7</v>
      </c>
      <c r="G22" s="10">
        <f>C22-+'11月'!C22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27</v>
      </c>
      <c r="E23" s="7" t="s">
        <v>14</v>
      </c>
      <c r="F23" s="8" t="s">
        <v>11</v>
      </c>
      <c r="G23" s="10">
        <f>D23-+'11月'!D23</f>
        <v>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42</v>
      </c>
      <c r="E24" s="7" t="s">
        <v>14</v>
      </c>
      <c r="F24" s="8" t="s">
        <v>11</v>
      </c>
      <c r="G24" s="10">
        <f>D24-+'11月'!D24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47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7</v>
      </c>
      <c r="D28" s="25"/>
      <c r="E28" s="7" t="s">
        <v>6</v>
      </c>
      <c r="F28" s="8" t="s">
        <v>7</v>
      </c>
      <c r="G28" s="10">
        <f>C28-+'11月'!C28</f>
        <v>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6">
      <selection activeCell="G28" sqref="G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26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15527</v>
      </c>
      <c r="D6" s="25"/>
      <c r="E6" s="7" t="s">
        <v>6</v>
      </c>
      <c r="F6" s="8" t="s">
        <v>7</v>
      </c>
      <c r="G6" s="10">
        <f>C6-+'1月'!C6</f>
        <v>-40</v>
      </c>
      <c r="H6" s="6" t="s">
        <v>8</v>
      </c>
    </row>
    <row r="7" spans="1:8" ht="28.5" customHeight="1">
      <c r="A7" s="5"/>
      <c r="B7" s="6" t="s">
        <v>9</v>
      </c>
      <c r="C7" s="25">
        <f>C14+C21</f>
        <v>7704</v>
      </c>
      <c r="D7" s="25"/>
      <c r="E7" s="7" t="s">
        <v>10</v>
      </c>
      <c r="F7" s="8" t="s">
        <v>11</v>
      </c>
      <c r="G7" s="10">
        <f>C7-+'1月'!C7</f>
        <v>-15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7823</v>
      </c>
      <c r="D8" s="25"/>
      <c r="E8" s="7" t="s">
        <v>10</v>
      </c>
      <c r="F8" s="8" t="s">
        <v>11</v>
      </c>
      <c r="G8" s="10">
        <f>C8-+'1月'!C8</f>
        <v>-25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5715</v>
      </c>
      <c r="D9" s="25"/>
      <c r="E9" s="7" t="s">
        <v>14</v>
      </c>
      <c r="F9" s="8" t="s">
        <v>11</v>
      </c>
      <c r="G9" s="10">
        <f>C9-+'1月'!C9</f>
        <v>0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15448</v>
      </c>
      <c r="D13" s="25"/>
      <c r="E13" s="7" t="s">
        <v>6</v>
      </c>
      <c r="F13" s="8" t="s">
        <v>7</v>
      </c>
      <c r="G13" s="10">
        <f>C13-+'1月'!C13</f>
        <v>-39</v>
      </c>
      <c r="H13" s="6" t="s">
        <v>8</v>
      </c>
    </row>
    <row r="14" spans="1:8" ht="28.5" customHeight="1">
      <c r="A14" s="5"/>
      <c r="B14" s="6" t="s">
        <v>9</v>
      </c>
      <c r="C14" s="24">
        <v>7676</v>
      </c>
      <c r="D14" s="24"/>
      <c r="E14" s="7" t="s">
        <v>10</v>
      </c>
      <c r="F14" s="8" t="s">
        <v>11</v>
      </c>
      <c r="G14" s="10">
        <f>C14-+'1月'!C14</f>
        <v>-14</v>
      </c>
      <c r="H14" s="6" t="s">
        <v>12</v>
      </c>
    </row>
    <row r="15" spans="1:8" ht="28.5" customHeight="1">
      <c r="A15" s="5"/>
      <c r="B15" s="6" t="s">
        <v>13</v>
      </c>
      <c r="C15" s="24">
        <v>7772</v>
      </c>
      <c r="D15" s="24"/>
      <c r="E15" s="7" t="s">
        <v>10</v>
      </c>
      <c r="F15" s="8" t="s">
        <v>11</v>
      </c>
      <c r="G15" s="10">
        <f>C15-+'1月'!C15</f>
        <v>-25</v>
      </c>
      <c r="H15" s="6" t="s">
        <v>12</v>
      </c>
    </row>
    <row r="16" spans="1:8" ht="28.5" customHeight="1">
      <c r="A16" s="5"/>
      <c r="B16" s="6" t="s">
        <v>14</v>
      </c>
      <c r="C16" s="24">
        <v>5691</v>
      </c>
      <c r="D16" s="24"/>
      <c r="E16" s="7" t="s">
        <v>14</v>
      </c>
      <c r="F16" s="8" t="s">
        <v>11</v>
      </c>
      <c r="G16" s="10">
        <f>C16-+'1月'!C16</f>
        <v>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79</v>
      </c>
      <c r="D20" s="25"/>
      <c r="E20" s="7" t="s">
        <v>6</v>
      </c>
      <c r="F20" s="8" t="s">
        <v>7</v>
      </c>
      <c r="G20" s="10">
        <f>C20-+'1月'!C20</f>
        <v>-1</v>
      </c>
      <c r="H20" s="6" t="s">
        <v>8</v>
      </c>
    </row>
    <row r="21" spans="1:8" ht="28.5" customHeight="1">
      <c r="A21" s="5"/>
      <c r="B21" s="6" t="s">
        <v>9</v>
      </c>
      <c r="C21" s="24">
        <v>28</v>
      </c>
      <c r="D21" s="24"/>
      <c r="E21" s="7" t="s">
        <v>6</v>
      </c>
      <c r="F21" s="8" t="s">
        <v>7</v>
      </c>
      <c r="G21" s="10">
        <f>C21-+'1月'!C21</f>
        <v>-1</v>
      </c>
      <c r="H21" s="6" t="s">
        <v>8</v>
      </c>
    </row>
    <row r="22" spans="1:8" ht="28.5" customHeight="1">
      <c r="A22" s="5"/>
      <c r="B22" s="6" t="s">
        <v>13</v>
      </c>
      <c r="C22" s="24">
        <v>51</v>
      </c>
      <c r="D22" s="24"/>
      <c r="E22" s="7" t="s">
        <v>6</v>
      </c>
      <c r="F22" s="8" t="s">
        <v>7</v>
      </c>
      <c r="G22" s="10">
        <f>C22-+'1月'!C22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24</v>
      </c>
      <c r="E23" s="7" t="s">
        <v>14</v>
      </c>
      <c r="F23" s="8" t="s">
        <v>11</v>
      </c>
      <c r="G23" s="10">
        <f>D23-+'1月'!D23</f>
        <v>-1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41</v>
      </c>
      <c r="E24" s="7" t="s">
        <v>14</v>
      </c>
      <c r="F24" s="8" t="s">
        <v>11</v>
      </c>
      <c r="G24" s="10">
        <f>D24-+'1月'!D24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27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4</v>
      </c>
      <c r="D28" s="25"/>
      <c r="E28" s="7" t="s">
        <v>6</v>
      </c>
      <c r="F28" s="8" t="s">
        <v>7</v>
      </c>
      <c r="G28" s="10">
        <f>C28-+'1月'!C28</f>
        <v>-1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28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15534</v>
      </c>
      <c r="D6" s="25"/>
      <c r="E6" s="7" t="s">
        <v>6</v>
      </c>
      <c r="F6" s="8" t="s">
        <v>7</v>
      </c>
      <c r="G6" s="10">
        <f>C6-+'2月'!C6</f>
        <v>7</v>
      </c>
      <c r="H6" s="6" t="s">
        <v>8</v>
      </c>
    </row>
    <row r="7" spans="1:8" ht="28.5" customHeight="1">
      <c r="A7" s="5"/>
      <c r="B7" s="6" t="s">
        <v>9</v>
      </c>
      <c r="C7" s="25">
        <f>C14+C21</f>
        <v>7702</v>
      </c>
      <c r="D7" s="25"/>
      <c r="E7" s="7" t="s">
        <v>10</v>
      </c>
      <c r="F7" s="8" t="s">
        <v>11</v>
      </c>
      <c r="G7" s="10">
        <f>C7-+'2月'!C7</f>
        <v>-2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7832</v>
      </c>
      <c r="D8" s="25"/>
      <c r="E8" s="7" t="s">
        <v>10</v>
      </c>
      <c r="F8" s="8" t="s">
        <v>11</v>
      </c>
      <c r="G8" s="10">
        <f>C8-+'2月'!C8</f>
        <v>9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5723</v>
      </c>
      <c r="D9" s="25"/>
      <c r="E9" s="7" t="s">
        <v>14</v>
      </c>
      <c r="F9" s="8" t="s">
        <v>11</v>
      </c>
      <c r="G9" s="10">
        <f>C9-+'2月'!C9</f>
        <v>8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15453</v>
      </c>
      <c r="D13" s="25"/>
      <c r="E13" s="7" t="s">
        <v>6</v>
      </c>
      <c r="F13" s="8" t="s">
        <v>7</v>
      </c>
      <c r="G13" s="10">
        <f>C13-+'2月'!C13</f>
        <v>5</v>
      </c>
      <c r="H13" s="6" t="s">
        <v>8</v>
      </c>
    </row>
    <row r="14" spans="1:8" ht="28.5" customHeight="1">
      <c r="A14" s="5"/>
      <c r="B14" s="6" t="s">
        <v>9</v>
      </c>
      <c r="C14" s="24">
        <v>7674</v>
      </c>
      <c r="D14" s="24"/>
      <c r="E14" s="7" t="s">
        <v>10</v>
      </c>
      <c r="F14" s="8" t="s">
        <v>11</v>
      </c>
      <c r="G14" s="10">
        <f>C14-+'2月'!C14</f>
        <v>-2</v>
      </c>
      <c r="H14" s="6" t="s">
        <v>12</v>
      </c>
    </row>
    <row r="15" spans="1:8" ht="28.5" customHeight="1">
      <c r="A15" s="5"/>
      <c r="B15" s="6" t="s">
        <v>13</v>
      </c>
      <c r="C15" s="24">
        <v>7779</v>
      </c>
      <c r="D15" s="24"/>
      <c r="E15" s="7" t="s">
        <v>10</v>
      </c>
      <c r="F15" s="8" t="s">
        <v>11</v>
      </c>
      <c r="G15" s="10">
        <f>C15-+'2月'!C15</f>
        <v>7</v>
      </c>
      <c r="H15" s="6" t="s">
        <v>12</v>
      </c>
    </row>
    <row r="16" spans="1:8" ht="28.5" customHeight="1">
      <c r="A16" s="5"/>
      <c r="B16" s="6" t="s">
        <v>14</v>
      </c>
      <c r="C16" s="24">
        <v>5699</v>
      </c>
      <c r="D16" s="24"/>
      <c r="E16" s="7" t="s">
        <v>14</v>
      </c>
      <c r="F16" s="8" t="s">
        <v>11</v>
      </c>
      <c r="G16" s="10">
        <f>C16-+'2月'!C16</f>
        <v>8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81</v>
      </c>
      <c r="D20" s="25"/>
      <c r="E20" s="7" t="s">
        <v>6</v>
      </c>
      <c r="F20" s="8" t="s">
        <v>7</v>
      </c>
      <c r="G20" s="10">
        <f>C20-+'2月'!C20</f>
        <v>2</v>
      </c>
      <c r="H20" s="6" t="s">
        <v>8</v>
      </c>
    </row>
    <row r="21" spans="1:8" ht="28.5" customHeight="1">
      <c r="A21" s="5"/>
      <c r="B21" s="6" t="s">
        <v>9</v>
      </c>
      <c r="C21" s="24">
        <v>28</v>
      </c>
      <c r="D21" s="24"/>
      <c r="E21" s="7" t="s">
        <v>6</v>
      </c>
      <c r="F21" s="8" t="s">
        <v>7</v>
      </c>
      <c r="G21" s="10">
        <f>C21-+'2月'!C21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53</v>
      </c>
      <c r="D22" s="24"/>
      <c r="E22" s="7" t="s">
        <v>6</v>
      </c>
      <c r="F22" s="8" t="s">
        <v>7</v>
      </c>
      <c r="G22" s="10">
        <f>C22-+'2月'!C22</f>
        <v>2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24</v>
      </c>
      <c r="E23" s="7" t="s">
        <v>14</v>
      </c>
      <c r="F23" s="8" t="s">
        <v>11</v>
      </c>
      <c r="G23" s="10">
        <f>D23-+'2月'!D23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43</v>
      </c>
      <c r="E24" s="7" t="s">
        <v>14</v>
      </c>
      <c r="F24" s="8" t="s">
        <v>11</v>
      </c>
      <c r="G24" s="10">
        <f>D24-+'2月'!D24</f>
        <v>2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29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3</v>
      </c>
      <c r="D28" s="25"/>
      <c r="E28" s="7" t="s">
        <v>6</v>
      </c>
      <c r="F28" s="8" t="s">
        <v>7</v>
      </c>
      <c r="G28" s="10">
        <f>C28-+'2月'!C28</f>
        <v>-1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G29" sqref="G2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30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15525</v>
      </c>
      <c r="D6" s="25"/>
      <c r="E6" s="7" t="s">
        <v>6</v>
      </c>
      <c r="F6" s="8" t="s">
        <v>7</v>
      </c>
      <c r="G6" s="10">
        <f>C6-+'3月'!C6</f>
        <v>-9</v>
      </c>
      <c r="H6" s="6" t="s">
        <v>8</v>
      </c>
    </row>
    <row r="7" spans="1:8" ht="28.5" customHeight="1">
      <c r="A7" s="5"/>
      <c r="B7" s="6" t="s">
        <v>9</v>
      </c>
      <c r="C7" s="25">
        <f>C14+C21</f>
        <v>7709</v>
      </c>
      <c r="D7" s="25"/>
      <c r="E7" s="7" t="s">
        <v>10</v>
      </c>
      <c r="F7" s="8" t="s">
        <v>11</v>
      </c>
      <c r="G7" s="10">
        <f>C7-+'3月'!C7</f>
        <v>7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7816</v>
      </c>
      <c r="D8" s="25"/>
      <c r="E8" s="7" t="s">
        <v>10</v>
      </c>
      <c r="F8" s="8" t="s">
        <v>11</v>
      </c>
      <c r="G8" s="10">
        <f>C8-+'3月'!C8</f>
        <v>-16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5729</v>
      </c>
      <c r="D9" s="25"/>
      <c r="E9" s="7" t="s">
        <v>14</v>
      </c>
      <c r="F9" s="8" t="s">
        <v>11</v>
      </c>
      <c r="G9" s="10">
        <f>C9-+'3月'!C9</f>
        <v>6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15443</v>
      </c>
      <c r="D13" s="25"/>
      <c r="E13" s="7" t="s">
        <v>6</v>
      </c>
      <c r="F13" s="8" t="s">
        <v>7</v>
      </c>
      <c r="G13" s="10">
        <f>C13-+'3月'!C13</f>
        <v>-10</v>
      </c>
      <c r="H13" s="6" t="s">
        <v>8</v>
      </c>
    </row>
    <row r="14" spans="1:8" ht="28.5" customHeight="1">
      <c r="A14" s="5"/>
      <c r="B14" s="6" t="s">
        <v>9</v>
      </c>
      <c r="C14" s="24">
        <v>7681</v>
      </c>
      <c r="D14" s="24"/>
      <c r="E14" s="7" t="s">
        <v>10</v>
      </c>
      <c r="F14" s="8" t="s">
        <v>11</v>
      </c>
      <c r="G14" s="10">
        <f>C14-+'3月'!C14</f>
        <v>7</v>
      </c>
      <c r="H14" s="6" t="s">
        <v>12</v>
      </c>
    </row>
    <row r="15" spans="1:8" ht="28.5" customHeight="1">
      <c r="A15" s="5"/>
      <c r="B15" s="6" t="s">
        <v>13</v>
      </c>
      <c r="C15" s="24">
        <v>7762</v>
      </c>
      <c r="D15" s="24"/>
      <c r="E15" s="7" t="s">
        <v>10</v>
      </c>
      <c r="F15" s="8" t="s">
        <v>11</v>
      </c>
      <c r="G15" s="10">
        <f>C15-+'3月'!C15</f>
        <v>-17</v>
      </c>
      <c r="H15" s="6" t="s">
        <v>12</v>
      </c>
    </row>
    <row r="16" spans="1:8" ht="28.5" customHeight="1">
      <c r="A16" s="5"/>
      <c r="B16" s="6" t="s">
        <v>14</v>
      </c>
      <c r="C16" s="24">
        <v>5705</v>
      </c>
      <c r="D16" s="24"/>
      <c r="E16" s="7" t="s">
        <v>14</v>
      </c>
      <c r="F16" s="8" t="s">
        <v>11</v>
      </c>
      <c r="G16" s="10">
        <f>C16-+'3月'!C16</f>
        <v>6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82</v>
      </c>
      <c r="D20" s="25"/>
      <c r="E20" s="7" t="s">
        <v>6</v>
      </c>
      <c r="F20" s="8" t="s">
        <v>7</v>
      </c>
      <c r="G20" s="10">
        <f>C20-+'3月'!C20</f>
        <v>1</v>
      </c>
      <c r="H20" s="6" t="s">
        <v>8</v>
      </c>
    </row>
    <row r="21" spans="1:8" ht="28.5" customHeight="1">
      <c r="A21" s="5"/>
      <c r="B21" s="6" t="s">
        <v>9</v>
      </c>
      <c r="C21" s="24">
        <v>28</v>
      </c>
      <c r="D21" s="24"/>
      <c r="E21" s="7" t="s">
        <v>6</v>
      </c>
      <c r="F21" s="8" t="s">
        <v>7</v>
      </c>
      <c r="G21" s="10">
        <f>C21-+'3月'!C21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54</v>
      </c>
      <c r="D22" s="24"/>
      <c r="E22" s="7" t="s">
        <v>6</v>
      </c>
      <c r="F22" s="8" t="s">
        <v>7</v>
      </c>
      <c r="G22" s="10">
        <f>C22-+'3月'!C22</f>
        <v>1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24</v>
      </c>
      <c r="E23" s="7" t="s">
        <v>14</v>
      </c>
      <c r="F23" s="8" t="s">
        <v>11</v>
      </c>
      <c r="G23" s="10">
        <f>D23-+'3月'!D23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44</v>
      </c>
      <c r="E24" s="7" t="s">
        <v>14</v>
      </c>
      <c r="F24" s="8" t="s">
        <v>11</v>
      </c>
      <c r="G24" s="10">
        <f>D24-+'3月'!D24</f>
        <v>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31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5</v>
      </c>
      <c r="D28" s="25"/>
      <c r="E28" s="7" t="s">
        <v>6</v>
      </c>
      <c r="F28" s="8" t="s">
        <v>7</v>
      </c>
      <c r="G28" s="10">
        <f>C28-+'3月'!C28</f>
        <v>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32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15503</v>
      </c>
      <c r="D6" s="25"/>
      <c r="E6" s="7" t="s">
        <v>6</v>
      </c>
      <c r="F6" s="8" t="s">
        <v>7</v>
      </c>
      <c r="G6" s="10">
        <f>C6-+'4月'!C6</f>
        <v>-22</v>
      </c>
      <c r="H6" s="6" t="s">
        <v>8</v>
      </c>
    </row>
    <row r="7" spans="1:8" ht="28.5" customHeight="1">
      <c r="A7" s="5"/>
      <c r="B7" s="6" t="s">
        <v>9</v>
      </c>
      <c r="C7" s="25">
        <f>C14+C21</f>
        <v>7693</v>
      </c>
      <c r="D7" s="25"/>
      <c r="E7" s="7" t="s">
        <v>10</v>
      </c>
      <c r="F7" s="8" t="s">
        <v>11</v>
      </c>
      <c r="G7" s="10">
        <f>C7-+'4月'!C7</f>
        <v>-16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7810</v>
      </c>
      <c r="D8" s="25"/>
      <c r="E8" s="7" t="s">
        <v>10</v>
      </c>
      <c r="F8" s="8" t="s">
        <v>11</v>
      </c>
      <c r="G8" s="10">
        <f>C8-+'4月'!C8</f>
        <v>-6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5733</v>
      </c>
      <c r="D9" s="25"/>
      <c r="E9" s="7" t="s">
        <v>14</v>
      </c>
      <c r="F9" s="8" t="s">
        <v>11</v>
      </c>
      <c r="G9" s="10">
        <f>C9-+'4月'!C9</f>
        <v>4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15414</v>
      </c>
      <c r="D13" s="25"/>
      <c r="E13" s="7" t="s">
        <v>6</v>
      </c>
      <c r="F13" s="8" t="s">
        <v>7</v>
      </c>
      <c r="G13" s="10">
        <f>C13-+'4月'!C13</f>
        <v>-29</v>
      </c>
      <c r="H13" s="6" t="s">
        <v>8</v>
      </c>
    </row>
    <row r="14" spans="1:8" ht="28.5" customHeight="1">
      <c r="A14" s="5"/>
      <c r="B14" s="6" t="s">
        <v>9</v>
      </c>
      <c r="C14" s="24">
        <v>7661</v>
      </c>
      <c r="D14" s="24"/>
      <c r="E14" s="7" t="s">
        <v>10</v>
      </c>
      <c r="F14" s="8" t="s">
        <v>11</v>
      </c>
      <c r="G14" s="10">
        <f>C14-+'4月'!C14</f>
        <v>-20</v>
      </c>
      <c r="H14" s="6" t="s">
        <v>12</v>
      </c>
    </row>
    <row r="15" spans="1:8" ht="28.5" customHeight="1">
      <c r="A15" s="5"/>
      <c r="B15" s="6" t="s">
        <v>13</v>
      </c>
      <c r="C15" s="24">
        <v>7753</v>
      </c>
      <c r="D15" s="24"/>
      <c r="E15" s="7" t="s">
        <v>10</v>
      </c>
      <c r="F15" s="8" t="s">
        <v>11</v>
      </c>
      <c r="G15" s="10">
        <f>C15-+'4月'!C15</f>
        <v>-9</v>
      </c>
      <c r="H15" s="6" t="s">
        <v>12</v>
      </c>
    </row>
    <row r="16" spans="1:8" ht="28.5" customHeight="1">
      <c r="A16" s="5"/>
      <c r="B16" s="6" t="s">
        <v>14</v>
      </c>
      <c r="C16" s="24">
        <v>5706</v>
      </c>
      <c r="D16" s="24"/>
      <c r="E16" s="7" t="s">
        <v>14</v>
      </c>
      <c r="F16" s="8" t="s">
        <v>11</v>
      </c>
      <c r="G16" s="10">
        <f>C16-+'4月'!C16</f>
        <v>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89</v>
      </c>
      <c r="D20" s="25"/>
      <c r="E20" s="7" t="s">
        <v>6</v>
      </c>
      <c r="F20" s="8" t="s">
        <v>7</v>
      </c>
      <c r="G20" s="10">
        <f>C20-+'4月'!C20</f>
        <v>7</v>
      </c>
      <c r="H20" s="6" t="s">
        <v>8</v>
      </c>
    </row>
    <row r="21" spans="1:8" ht="28.5" customHeight="1">
      <c r="A21" s="5"/>
      <c r="B21" s="6" t="s">
        <v>9</v>
      </c>
      <c r="C21" s="24">
        <v>32</v>
      </c>
      <c r="D21" s="24"/>
      <c r="E21" s="7" t="s">
        <v>6</v>
      </c>
      <c r="F21" s="8" t="s">
        <v>7</v>
      </c>
      <c r="G21" s="10">
        <f>C21-+'4月'!C21</f>
        <v>4</v>
      </c>
      <c r="H21" s="6" t="s">
        <v>8</v>
      </c>
    </row>
    <row r="22" spans="1:8" ht="28.5" customHeight="1">
      <c r="A22" s="5"/>
      <c r="B22" s="6" t="s">
        <v>13</v>
      </c>
      <c r="C22" s="24">
        <v>57</v>
      </c>
      <c r="D22" s="24"/>
      <c r="E22" s="7" t="s">
        <v>6</v>
      </c>
      <c r="F22" s="8" t="s">
        <v>7</v>
      </c>
      <c r="G22" s="10">
        <f>C22-+'4月'!C22</f>
        <v>3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27</v>
      </c>
      <c r="E23" s="7" t="s">
        <v>14</v>
      </c>
      <c r="F23" s="8" t="s">
        <v>11</v>
      </c>
      <c r="G23" s="10">
        <f>D23-+'4月'!D23</f>
        <v>3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44</v>
      </c>
      <c r="E24" s="7" t="s">
        <v>14</v>
      </c>
      <c r="F24" s="8" t="s">
        <v>11</v>
      </c>
      <c r="G24" s="10">
        <f>D24-+'4月'!D24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33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3</v>
      </c>
      <c r="D28" s="25"/>
      <c r="E28" s="7" t="s">
        <v>6</v>
      </c>
      <c r="F28" s="8" t="s">
        <v>7</v>
      </c>
      <c r="G28" s="10">
        <f>C28-+'4月'!C28</f>
        <v>-2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34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15512</v>
      </c>
      <c r="D6" s="25"/>
      <c r="E6" s="7" t="s">
        <v>6</v>
      </c>
      <c r="F6" s="8" t="s">
        <v>7</v>
      </c>
      <c r="G6" s="10">
        <f>C6-+'5月'!C6</f>
        <v>9</v>
      </c>
      <c r="H6" s="6" t="s">
        <v>8</v>
      </c>
    </row>
    <row r="7" spans="1:8" ht="28.5" customHeight="1">
      <c r="A7" s="5"/>
      <c r="B7" s="6" t="s">
        <v>9</v>
      </c>
      <c r="C7" s="25">
        <f>C14+C21</f>
        <v>7699</v>
      </c>
      <c r="D7" s="25"/>
      <c r="E7" s="7" t="s">
        <v>10</v>
      </c>
      <c r="F7" s="8" t="s">
        <v>11</v>
      </c>
      <c r="G7" s="10">
        <f>C7-+'5月'!C7</f>
        <v>6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7813</v>
      </c>
      <c r="D8" s="25"/>
      <c r="E8" s="7" t="s">
        <v>10</v>
      </c>
      <c r="F8" s="8" t="s">
        <v>11</v>
      </c>
      <c r="G8" s="10">
        <f>C8-+'5月'!C8</f>
        <v>3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5744</v>
      </c>
      <c r="D9" s="25"/>
      <c r="E9" s="7" t="s">
        <v>14</v>
      </c>
      <c r="F9" s="8" t="s">
        <v>11</v>
      </c>
      <c r="G9" s="10">
        <f>C9-+'5月'!C9</f>
        <v>11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15424</v>
      </c>
      <c r="D13" s="25"/>
      <c r="E13" s="7" t="s">
        <v>6</v>
      </c>
      <c r="F13" s="8" t="s">
        <v>7</v>
      </c>
      <c r="G13" s="10">
        <f>C13-+'5月'!C13</f>
        <v>10</v>
      </c>
      <c r="H13" s="6" t="s">
        <v>8</v>
      </c>
    </row>
    <row r="14" spans="1:8" ht="28.5" customHeight="1">
      <c r="A14" s="5"/>
      <c r="B14" s="6" t="s">
        <v>9</v>
      </c>
      <c r="C14" s="24">
        <v>7669</v>
      </c>
      <c r="D14" s="24"/>
      <c r="E14" s="7" t="s">
        <v>10</v>
      </c>
      <c r="F14" s="8" t="s">
        <v>11</v>
      </c>
      <c r="G14" s="10">
        <f>C14-+'5月'!C14</f>
        <v>8</v>
      </c>
      <c r="H14" s="6" t="s">
        <v>12</v>
      </c>
    </row>
    <row r="15" spans="1:8" ht="28.5" customHeight="1">
      <c r="A15" s="5"/>
      <c r="B15" s="6" t="s">
        <v>13</v>
      </c>
      <c r="C15" s="24">
        <v>7755</v>
      </c>
      <c r="D15" s="24"/>
      <c r="E15" s="7" t="s">
        <v>10</v>
      </c>
      <c r="F15" s="8" t="s">
        <v>11</v>
      </c>
      <c r="G15" s="10">
        <f>C15-+'5月'!C15</f>
        <v>2</v>
      </c>
      <c r="H15" s="6" t="s">
        <v>12</v>
      </c>
    </row>
    <row r="16" spans="1:8" ht="28.5" customHeight="1">
      <c r="A16" s="5"/>
      <c r="B16" s="6" t="s">
        <v>14</v>
      </c>
      <c r="C16" s="24">
        <v>5718</v>
      </c>
      <c r="D16" s="24"/>
      <c r="E16" s="7" t="s">
        <v>14</v>
      </c>
      <c r="F16" s="8" t="s">
        <v>11</v>
      </c>
      <c r="G16" s="10">
        <f>C16-+'5月'!C16</f>
        <v>12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88</v>
      </c>
      <c r="D20" s="25"/>
      <c r="E20" s="7" t="s">
        <v>6</v>
      </c>
      <c r="F20" s="8" t="s">
        <v>7</v>
      </c>
      <c r="G20" s="10">
        <f>C20-+'5月'!C20</f>
        <v>-1</v>
      </c>
      <c r="H20" s="6" t="s">
        <v>8</v>
      </c>
    </row>
    <row r="21" spans="1:8" ht="28.5" customHeight="1">
      <c r="A21" s="5"/>
      <c r="B21" s="6" t="s">
        <v>9</v>
      </c>
      <c r="C21" s="24">
        <v>30</v>
      </c>
      <c r="D21" s="24"/>
      <c r="E21" s="7" t="s">
        <v>6</v>
      </c>
      <c r="F21" s="8" t="s">
        <v>7</v>
      </c>
      <c r="G21" s="10">
        <f>C21-+'5月'!C21</f>
        <v>-2</v>
      </c>
      <c r="H21" s="6" t="s">
        <v>8</v>
      </c>
    </row>
    <row r="22" spans="1:8" ht="28.5" customHeight="1">
      <c r="A22" s="5"/>
      <c r="B22" s="6" t="s">
        <v>13</v>
      </c>
      <c r="C22" s="24">
        <v>58</v>
      </c>
      <c r="D22" s="24"/>
      <c r="E22" s="7" t="s">
        <v>6</v>
      </c>
      <c r="F22" s="8" t="s">
        <v>7</v>
      </c>
      <c r="G22" s="10">
        <f>C22-+'5月'!C22</f>
        <v>1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26</v>
      </c>
      <c r="E23" s="7" t="s">
        <v>14</v>
      </c>
      <c r="F23" s="8" t="s">
        <v>11</v>
      </c>
      <c r="G23" s="10">
        <f>D23-+'5月'!D23</f>
        <v>-1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44</v>
      </c>
      <c r="E24" s="7" t="s">
        <v>14</v>
      </c>
      <c r="F24" s="8" t="s">
        <v>11</v>
      </c>
      <c r="G24" s="10">
        <f>D24-+'5月'!D24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35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11</v>
      </c>
      <c r="D28" s="25"/>
      <c r="E28" s="7" t="s">
        <v>6</v>
      </c>
      <c r="F28" s="8" t="s">
        <v>7</v>
      </c>
      <c r="G28" s="10">
        <f>C28-+'5月'!C28</f>
        <v>8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E28" sqref="E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36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15502</v>
      </c>
      <c r="D6" s="25"/>
      <c r="E6" s="7" t="s">
        <v>6</v>
      </c>
      <c r="F6" s="8" t="s">
        <v>7</v>
      </c>
      <c r="G6" s="10">
        <f>C6-+'6月'!C6</f>
        <v>-10</v>
      </c>
      <c r="H6" s="6" t="s">
        <v>8</v>
      </c>
    </row>
    <row r="7" spans="1:8" ht="28.5" customHeight="1">
      <c r="A7" s="5"/>
      <c r="B7" s="6" t="s">
        <v>9</v>
      </c>
      <c r="C7" s="25">
        <f>C14+C21</f>
        <v>7700</v>
      </c>
      <c r="D7" s="25"/>
      <c r="E7" s="7" t="s">
        <v>10</v>
      </c>
      <c r="F7" s="8" t="s">
        <v>11</v>
      </c>
      <c r="G7" s="10">
        <f>C7-+'6月'!C7</f>
        <v>1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7802</v>
      </c>
      <c r="D8" s="25"/>
      <c r="E8" s="7" t="s">
        <v>10</v>
      </c>
      <c r="F8" s="8" t="s">
        <v>11</v>
      </c>
      <c r="G8" s="10">
        <f>C8-+'6月'!C8</f>
        <v>-11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5754</v>
      </c>
      <c r="D9" s="25"/>
      <c r="E9" s="7" t="s">
        <v>14</v>
      </c>
      <c r="F9" s="8" t="s">
        <v>11</v>
      </c>
      <c r="G9" s="10">
        <f>C9-+'6月'!C9</f>
        <v>10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15414</v>
      </c>
      <c r="D13" s="25"/>
      <c r="E13" s="7" t="s">
        <v>6</v>
      </c>
      <c r="F13" s="8" t="s">
        <v>7</v>
      </c>
      <c r="G13" s="10">
        <f>C13-+'6月'!C13</f>
        <v>-10</v>
      </c>
      <c r="H13" s="6" t="s">
        <v>8</v>
      </c>
    </row>
    <row r="14" spans="1:8" ht="28.5" customHeight="1">
      <c r="A14" s="5"/>
      <c r="B14" s="6" t="s">
        <v>9</v>
      </c>
      <c r="C14" s="24">
        <v>7670</v>
      </c>
      <c r="D14" s="24"/>
      <c r="E14" s="7" t="s">
        <v>10</v>
      </c>
      <c r="F14" s="8" t="s">
        <v>11</v>
      </c>
      <c r="G14" s="10">
        <f>C14-+'6月'!C14</f>
        <v>1</v>
      </c>
      <c r="H14" s="6" t="s">
        <v>12</v>
      </c>
    </row>
    <row r="15" spans="1:8" ht="28.5" customHeight="1">
      <c r="A15" s="5"/>
      <c r="B15" s="6" t="s">
        <v>13</v>
      </c>
      <c r="C15" s="24">
        <v>7744</v>
      </c>
      <c r="D15" s="24"/>
      <c r="E15" s="7" t="s">
        <v>10</v>
      </c>
      <c r="F15" s="8" t="s">
        <v>11</v>
      </c>
      <c r="G15" s="10">
        <f>C15-+'6月'!C15</f>
        <v>-11</v>
      </c>
      <c r="H15" s="6" t="s">
        <v>12</v>
      </c>
    </row>
    <row r="16" spans="1:8" ht="28.5" customHeight="1">
      <c r="A16" s="5"/>
      <c r="B16" s="6" t="s">
        <v>14</v>
      </c>
      <c r="C16" s="24">
        <v>5727</v>
      </c>
      <c r="D16" s="24"/>
      <c r="E16" s="7" t="s">
        <v>14</v>
      </c>
      <c r="F16" s="8" t="s">
        <v>11</v>
      </c>
      <c r="G16" s="10">
        <f>C16-+'6月'!C16</f>
        <v>9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88</v>
      </c>
      <c r="D20" s="25"/>
      <c r="E20" s="7" t="s">
        <v>6</v>
      </c>
      <c r="F20" s="8" t="s">
        <v>7</v>
      </c>
      <c r="G20" s="10">
        <f>C20-+'6月'!C20</f>
        <v>0</v>
      </c>
      <c r="H20" s="6" t="s">
        <v>8</v>
      </c>
    </row>
    <row r="21" spans="1:8" ht="28.5" customHeight="1">
      <c r="A21" s="5"/>
      <c r="B21" s="6" t="s">
        <v>9</v>
      </c>
      <c r="C21" s="24">
        <v>30</v>
      </c>
      <c r="D21" s="24"/>
      <c r="E21" s="7" t="s">
        <v>6</v>
      </c>
      <c r="F21" s="8" t="s">
        <v>7</v>
      </c>
      <c r="G21" s="10">
        <f>C21-+'6月'!C21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58</v>
      </c>
      <c r="D22" s="24"/>
      <c r="E22" s="7" t="s">
        <v>6</v>
      </c>
      <c r="F22" s="8" t="s">
        <v>7</v>
      </c>
      <c r="G22" s="10">
        <f>C22-+'6月'!C22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27</v>
      </c>
      <c r="E23" s="7" t="s">
        <v>14</v>
      </c>
      <c r="F23" s="8" t="s">
        <v>11</v>
      </c>
      <c r="G23" s="10">
        <f>D23-+'6月'!D23</f>
        <v>1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43</v>
      </c>
      <c r="E24" s="7" t="s">
        <v>14</v>
      </c>
      <c r="F24" s="8" t="s">
        <v>11</v>
      </c>
      <c r="G24" s="10">
        <f>D24-+'6月'!D24</f>
        <v>-1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37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3</v>
      </c>
      <c r="D28" s="25"/>
      <c r="E28" s="7" t="s">
        <v>6</v>
      </c>
      <c r="F28" s="8" t="s">
        <v>7</v>
      </c>
      <c r="G28" s="10">
        <f>C28-+'6月'!C28</f>
        <v>-8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28" sqref="C28:D28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38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15480</v>
      </c>
      <c r="D6" s="25"/>
      <c r="E6" s="7" t="s">
        <v>6</v>
      </c>
      <c r="F6" s="8" t="s">
        <v>7</v>
      </c>
      <c r="G6" s="10">
        <f>C6-+'7月'!C6</f>
        <v>-22</v>
      </c>
      <c r="H6" s="6" t="s">
        <v>8</v>
      </c>
    </row>
    <row r="7" spans="1:8" ht="28.5" customHeight="1">
      <c r="A7" s="5"/>
      <c r="B7" s="6" t="s">
        <v>9</v>
      </c>
      <c r="C7" s="25">
        <f>C14+C21</f>
        <v>7684</v>
      </c>
      <c r="D7" s="25"/>
      <c r="E7" s="7" t="s">
        <v>10</v>
      </c>
      <c r="F7" s="8" t="s">
        <v>11</v>
      </c>
      <c r="G7" s="10">
        <f>C7-+'7月'!C7</f>
        <v>-16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7796</v>
      </c>
      <c r="D8" s="25"/>
      <c r="E8" s="7" t="s">
        <v>10</v>
      </c>
      <c r="F8" s="8" t="s">
        <v>11</v>
      </c>
      <c r="G8" s="10">
        <f>C8-+'7月'!C8</f>
        <v>-6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5753</v>
      </c>
      <c r="D9" s="25"/>
      <c r="E9" s="7" t="s">
        <v>14</v>
      </c>
      <c r="F9" s="8" t="s">
        <v>11</v>
      </c>
      <c r="G9" s="10">
        <f>C9-+'7月'!C9</f>
        <v>-1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15393</v>
      </c>
      <c r="D13" s="25"/>
      <c r="E13" s="7" t="s">
        <v>6</v>
      </c>
      <c r="F13" s="8" t="s">
        <v>7</v>
      </c>
      <c r="G13" s="10">
        <f>C13-+'7月'!C13</f>
        <v>-21</v>
      </c>
      <c r="H13" s="6" t="s">
        <v>8</v>
      </c>
    </row>
    <row r="14" spans="1:8" ht="28.5" customHeight="1">
      <c r="A14" s="5"/>
      <c r="B14" s="6" t="s">
        <v>9</v>
      </c>
      <c r="C14" s="24">
        <v>7655</v>
      </c>
      <c r="D14" s="24"/>
      <c r="E14" s="7" t="s">
        <v>10</v>
      </c>
      <c r="F14" s="8" t="s">
        <v>11</v>
      </c>
      <c r="G14" s="10">
        <f>C14-+'7月'!C14</f>
        <v>-15</v>
      </c>
      <c r="H14" s="6" t="s">
        <v>12</v>
      </c>
    </row>
    <row r="15" spans="1:8" ht="28.5" customHeight="1">
      <c r="A15" s="5"/>
      <c r="B15" s="6" t="s">
        <v>13</v>
      </c>
      <c r="C15" s="24">
        <v>7738</v>
      </c>
      <c r="D15" s="24"/>
      <c r="E15" s="7" t="s">
        <v>10</v>
      </c>
      <c r="F15" s="8" t="s">
        <v>11</v>
      </c>
      <c r="G15" s="10">
        <f>C15-+'7月'!C15</f>
        <v>-6</v>
      </c>
      <c r="H15" s="6" t="s">
        <v>12</v>
      </c>
    </row>
    <row r="16" spans="1:8" ht="28.5" customHeight="1">
      <c r="A16" s="5"/>
      <c r="B16" s="6" t="s">
        <v>14</v>
      </c>
      <c r="C16" s="24">
        <v>5726</v>
      </c>
      <c r="D16" s="24"/>
      <c r="E16" s="7" t="s">
        <v>14</v>
      </c>
      <c r="F16" s="8" t="s">
        <v>11</v>
      </c>
      <c r="G16" s="10">
        <f>C16-+'7月'!C16</f>
        <v>-1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87</v>
      </c>
      <c r="D20" s="25"/>
      <c r="E20" s="7" t="s">
        <v>6</v>
      </c>
      <c r="F20" s="8" t="s">
        <v>7</v>
      </c>
      <c r="G20" s="10">
        <f>C20-+'7月'!C20</f>
        <v>-1</v>
      </c>
      <c r="H20" s="6" t="s">
        <v>8</v>
      </c>
    </row>
    <row r="21" spans="1:8" ht="28.5" customHeight="1">
      <c r="A21" s="5"/>
      <c r="B21" s="6" t="s">
        <v>9</v>
      </c>
      <c r="C21" s="24">
        <v>29</v>
      </c>
      <c r="D21" s="24"/>
      <c r="E21" s="7" t="s">
        <v>6</v>
      </c>
      <c r="F21" s="8" t="s">
        <v>7</v>
      </c>
      <c r="G21" s="10">
        <f>C21-+'7月'!C21</f>
        <v>-1</v>
      </c>
      <c r="H21" s="6" t="s">
        <v>8</v>
      </c>
    </row>
    <row r="22" spans="1:8" ht="28.5" customHeight="1">
      <c r="A22" s="5"/>
      <c r="B22" s="6" t="s">
        <v>13</v>
      </c>
      <c r="C22" s="24">
        <v>58</v>
      </c>
      <c r="D22" s="24"/>
      <c r="E22" s="7" t="s">
        <v>6</v>
      </c>
      <c r="F22" s="8" t="s">
        <v>7</v>
      </c>
      <c r="G22" s="10">
        <f>C22-+'7月'!C22</f>
        <v>0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27</v>
      </c>
      <c r="E23" s="7" t="s">
        <v>14</v>
      </c>
      <c r="F23" s="8" t="s">
        <v>11</v>
      </c>
      <c r="G23" s="10">
        <f>D23-+'7月'!D23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43</v>
      </c>
      <c r="E24" s="7" t="s">
        <v>14</v>
      </c>
      <c r="F24" s="8" t="s">
        <v>11</v>
      </c>
      <c r="G24" s="10">
        <f>D24-+'7月'!D24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39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3</v>
      </c>
      <c r="D28" s="25"/>
      <c r="E28" s="7" t="s">
        <v>6</v>
      </c>
      <c r="F28" s="8" t="s">
        <v>7</v>
      </c>
      <c r="G28" s="10">
        <f>C28-+'7月'!C28</f>
        <v>0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  <mergeCell ref="C8:D8"/>
    <mergeCell ref="C9:D9"/>
    <mergeCell ref="B18:G18"/>
    <mergeCell ref="B4:E4"/>
    <mergeCell ref="C6:D6"/>
    <mergeCell ref="C7:D7"/>
    <mergeCell ref="C16:D16"/>
    <mergeCell ref="B26:G26"/>
    <mergeCell ref="C28:D28"/>
    <mergeCell ref="C20:D20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9" sqref="C9:D9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57" customHeight="1">
      <c r="A1" s="20" t="s">
        <v>0</v>
      </c>
      <c r="B1" s="20"/>
      <c r="C1" s="20"/>
      <c r="D1" s="20"/>
      <c r="E1" s="20"/>
      <c r="F1" s="20"/>
      <c r="G1" s="20"/>
      <c r="H1" s="2"/>
      <c r="I1" s="1"/>
    </row>
    <row r="2" spans="1:9" ht="28.5" customHeight="1">
      <c r="A2" s="3"/>
      <c r="B2" s="3"/>
      <c r="C2" s="3"/>
      <c r="D2" s="18" t="s">
        <v>40</v>
      </c>
      <c r="E2" s="19"/>
      <c r="F2" s="19"/>
      <c r="G2" s="19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2" t="s">
        <v>2</v>
      </c>
      <c r="C4" s="22"/>
      <c r="D4" s="22"/>
      <c r="E4" s="22"/>
      <c r="F4" s="8" t="s">
        <v>3</v>
      </c>
      <c r="G4" s="9" t="s">
        <v>4</v>
      </c>
      <c r="H4" s="6" t="s">
        <v>23</v>
      </c>
    </row>
    <row r="5" spans="1:8" ht="28.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5">
        <f>SUM(C7:D8)</f>
        <v>15459</v>
      </c>
      <c r="D6" s="25"/>
      <c r="E6" s="7" t="s">
        <v>6</v>
      </c>
      <c r="F6" s="8" t="s">
        <v>7</v>
      </c>
      <c r="G6" s="10">
        <f>C6-+'8月'!C6</f>
        <v>-21</v>
      </c>
      <c r="H6" s="6" t="s">
        <v>8</v>
      </c>
    </row>
    <row r="7" spans="1:8" ht="28.5" customHeight="1">
      <c r="A7" s="5"/>
      <c r="B7" s="6" t="s">
        <v>9</v>
      </c>
      <c r="C7" s="25">
        <f>C14+C21</f>
        <v>7674</v>
      </c>
      <c r="D7" s="25"/>
      <c r="E7" s="7" t="s">
        <v>10</v>
      </c>
      <c r="F7" s="8" t="s">
        <v>11</v>
      </c>
      <c r="G7" s="10">
        <f>C7-+'8月'!C7</f>
        <v>-10</v>
      </c>
      <c r="H7" s="6" t="s">
        <v>12</v>
      </c>
    </row>
    <row r="8" spans="1:8" ht="28.5" customHeight="1">
      <c r="A8" s="5"/>
      <c r="B8" s="6" t="s">
        <v>13</v>
      </c>
      <c r="C8" s="25">
        <f>C15+C22</f>
        <v>7785</v>
      </c>
      <c r="D8" s="25"/>
      <c r="E8" s="7" t="s">
        <v>10</v>
      </c>
      <c r="F8" s="8" t="s">
        <v>11</v>
      </c>
      <c r="G8" s="10">
        <f>C8-+'8月'!C8</f>
        <v>-11</v>
      </c>
      <c r="H8" s="6" t="s">
        <v>12</v>
      </c>
    </row>
    <row r="9" spans="1:8" ht="28.5" customHeight="1">
      <c r="A9" s="5"/>
      <c r="B9" s="6" t="s">
        <v>14</v>
      </c>
      <c r="C9" s="25">
        <f>C16+D23</f>
        <v>5752</v>
      </c>
      <c r="D9" s="25"/>
      <c r="E9" s="7" t="s">
        <v>14</v>
      </c>
      <c r="F9" s="8" t="s">
        <v>11</v>
      </c>
      <c r="G9" s="10">
        <f>C9-+'8月'!C9</f>
        <v>-1</v>
      </c>
      <c r="H9" s="6" t="s">
        <v>12</v>
      </c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15</v>
      </c>
      <c r="B11" s="22" t="s">
        <v>16</v>
      </c>
      <c r="C11" s="22"/>
      <c r="D11" s="22"/>
      <c r="E11" s="22"/>
      <c r="F11" s="22"/>
      <c r="G11" s="22"/>
      <c r="H11" s="6"/>
    </row>
    <row r="12" spans="1:8" ht="28.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5">
        <f>SUM(C14:D15)</f>
        <v>15374</v>
      </c>
      <c r="D13" s="25"/>
      <c r="E13" s="7" t="s">
        <v>6</v>
      </c>
      <c r="F13" s="8" t="s">
        <v>7</v>
      </c>
      <c r="G13" s="10">
        <f>C13-+'8月'!C13</f>
        <v>-19</v>
      </c>
      <c r="H13" s="6" t="s">
        <v>8</v>
      </c>
    </row>
    <row r="14" spans="1:8" ht="28.5" customHeight="1">
      <c r="A14" s="5"/>
      <c r="B14" s="6" t="s">
        <v>9</v>
      </c>
      <c r="C14" s="24">
        <v>7645</v>
      </c>
      <c r="D14" s="24"/>
      <c r="E14" s="7" t="s">
        <v>10</v>
      </c>
      <c r="F14" s="8" t="s">
        <v>11</v>
      </c>
      <c r="G14" s="10">
        <f>C14-+'8月'!C14</f>
        <v>-10</v>
      </c>
      <c r="H14" s="6" t="s">
        <v>12</v>
      </c>
    </row>
    <row r="15" spans="1:8" ht="28.5" customHeight="1">
      <c r="A15" s="5"/>
      <c r="B15" s="6" t="s">
        <v>13</v>
      </c>
      <c r="C15" s="24">
        <v>7729</v>
      </c>
      <c r="D15" s="24"/>
      <c r="E15" s="7" t="s">
        <v>10</v>
      </c>
      <c r="F15" s="8" t="s">
        <v>11</v>
      </c>
      <c r="G15" s="10">
        <f>C15-+'8月'!C15</f>
        <v>-9</v>
      </c>
      <c r="H15" s="6" t="s">
        <v>12</v>
      </c>
    </row>
    <row r="16" spans="1:8" ht="28.5" customHeight="1">
      <c r="A16" s="5"/>
      <c r="B16" s="6" t="s">
        <v>14</v>
      </c>
      <c r="C16" s="24">
        <v>5725</v>
      </c>
      <c r="D16" s="24"/>
      <c r="E16" s="7" t="s">
        <v>14</v>
      </c>
      <c r="F16" s="8" t="s">
        <v>11</v>
      </c>
      <c r="G16" s="10">
        <f>C16-+'8月'!C16</f>
        <v>-1</v>
      </c>
      <c r="H16" s="6" t="s">
        <v>12</v>
      </c>
    </row>
    <row r="17" spans="1:8" ht="19.5" customHeight="1">
      <c r="A17" s="5"/>
      <c r="B17" s="6"/>
      <c r="C17" s="11"/>
      <c r="D17" s="11"/>
      <c r="E17" s="7"/>
      <c r="F17" s="8"/>
      <c r="G17" s="10"/>
      <c r="H17" s="6"/>
    </row>
    <row r="18" spans="1:8" ht="28.5" customHeight="1">
      <c r="A18" s="6" t="s">
        <v>17</v>
      </c>
      <c r="B18" s="22" t="s">
        <v>18</v>
      </c>
      <c r="C18" s="22"/>
      <c r="D18" s="22"/>
      <c r="E18" s="22"/>
      <c r="F18" s="22"/>
      <c r="G18" s="22"/>
      <c r="H18" s="6"/>
    </row>
    <row r="19" spans="1:8" ht="28.5" customHeight="1">
      <c r="A19" s="6"/>
      <c r="B19" s="7"/>
      <c r="C19" s="7"/>
      <c r="D19" s="7"/>
      <c r="E19" s="7"/>
      <c r="F19" s="7"/>
      <c r="G19" s="7"/>
      <c r="H19" s="6"/>
    </row>
    <row r="20" spans="1:8" ht="28.5" customHeight="1">
      <c r="A20" s="5"/>
      <c r="B20" s="6" t="s">
        <v>5</v>
      </c>
      <c r="C20" s="25">
        <f>SUM(C21:D22)</f>
        <v>85</v>
      </c>
      <c r="D20" s="25"/>
      <c r="E20" s="7" t="s">
        <v>6</v>
      </c>
      <c r="F20" s="8" t="s">
        <v>7</v>
      </c>
      <c r="G20" s="10">
        <f>C20-+'8月'!C20</f>
        <v>-2</v>
      </c>
      <c r="H20" s="6" t="s">
        <v>8</v>
      </c>
    </row>
    <row r="21" spans="1:8" ht="28.5" customHeight="1">
      <c r="A21" s="5"/>
      <c r="B21" s="6" t="s">
        <v>9</v>
      </c>
      <c r="C21" s="24">
        <v>29</v>
      </c>
      <c r="D21" s="24"/>
      <c r="E21" s="7" t="s">
        <v>6</v>
      </c>
      <c r="F21" s="8" t="s">
        <v>7</v>
      </c>
      <c r="G21" s="10">
        <f>C21-+'8月'!C21</f>
        <v>0</v>
      </c>
      <c r="H21" s="6" t="s">
        <v>8</v>
      </c>
    </row>
    <row r="22" spans="1:8" ht="28.5" customHeight="1">
      <c r="A22" s="5"/>
      <c r="B22" s="6" t="s">
        <v>13</v>
      </c>
      <c r="C22" s="24">
        <v>56</v>
      </c>
      <c r="D22" s="24"/>
      <c r="E22" s="7" t="s">
        <v>6</v>
      </c>
      <c r="F22" s="8" t="s">
        <v>7</v>
      </c>
      <c r="G22" s="10">
        <f>C22-+'8月'!C22</f>
        <v>-2</v>
      </c>
      <c r="H22" s="6" t="s">
        <v>8</v>
      </c>
    </row>
    <row r="23" spans="1:8" ht="28.5" customHeight="1">
      <c r="A23" s="5"/>
      <c r="B23" s="23" t="s">
        <v>19</v>
      </c>
      <c r="C23" s="23"/>
      <c r="D23" s="13">
        <v>27</v>
      </c>
      <c r="E23" s="7" t="s">
        <v>14</v>
      </c>
      <c r="F23" s="8" t="s">
        <v>11</v>
      </c>
      <c r="G23" s="10">
        <f>D23-+'8月'!D23</f>
        <v>0</v>
      </c>
      <c r="H23" s="6" t="s">
        <v>12</v>
      </c>
    </row>
    <row r="24" spans="1:8" ht="28.5" customHeight="1">
      <c r="A24" s="5"/>
      <c r="B24" s="23" t="s">
        <v>20</v>
      </c>
      <c r="C24" s="23"/>
      <c r="D24" s="14">
        <v>43</v>
      </c>
      <c r="E24" s="7" t="s">
        <v>14</v>
      </c>
      <c r="F24" s="8" t="s">
        <v>11</v>
      </c>
      <c r="G24" s="10">
        <f>D24-+'8月'!D24</f>
        <v>0</v>
      </c>
      <c r="H24" s="6" t="s">
        <v>12</v>
      </c>
    </row>
    <row r="25" spans="1:8" ht="19.5" customHeight="1">
      <c r="A25" s="5"/>
      <c r="B25" s="12"/>
      <c r="C25" s="12"/>
      <c r="D25" s="14"/>
      <c r="E25" s="7"/>
      <c r="F25" s="8"/>
      <c r="G25" s="10"/>
      <c r="H25" s="6"/>
    </row>
    <row r="26" spans="1:8" ht="28.5" customHeight="1">
      <c r="A26" s="6" t="s">
        <v>22</v>
      </c>
      <c r="B26" s="22" t="s">
        <v>41</v>
      </c>
      <c r="C26" s="22"/>
      <c r="D26" s="22"/>
      <c r="E26" s="22"/>
      <c r="F26" s="22"/>
      <c r="G26" s="22"/>
      <c r="H26" s="15"/>
    </row>
    <row r="27" spans="1:8" ht="28.5" customHeight="1">
      <c r="A27" s="6"/>
      <c r="B27" s="7"/>
      <c r="C27" s="7"/>
      <c r="D27" s="7"/>
      <c r="E27" s="7"/>
      <c r="F27" s="7"/>
      <c r="G27" s="7"/>
      <c r="H27" s="15"/>
    </row>
    <row r="28" spans="1:8" ht="28.5" customHeight="1">
      <c r="A28" s="6"/>
      <c r="B28" s="7"/>
      <c r="C28" s="25">
        <v>2</v>
      </c>
      <c r="D28" s="25"/>
      <c r="E28" s="7" t="s">
        <v>6</v>
      </c>
      <c r="F28" s="8" t="s">
        <v>7</v>
      </c>
      <c r="G28" s="10">
        <f>C28-+'8月'!C28</f>
        <v>-1</v>
      </c>
      <c r="H28" s="6" t="s">
        <v>8</v>
      </c>
    </row>
    <row r="29" spans="1:8" ht="28.5" customHeight="1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21" t="s">
        <v>21</v>
      </c>
      <c r="F30" s="21"/>
      <c r="G30" s="21"/>
      <c r="H30" s="21"/>
    </row>
  </sheetData>
  <mergeCells count="21">
    <mergeCell ref="B26:G26"/>
    <mergeCell ref="C28:D28"/>
    <mergeCell ref="C20:D20"/>
    <mergeCell ref="C21:D21"/>
    <mergeCell ref="C8:D8"/>
    <mergeCell ref="C9:D9"/>
    <mergeCell ref="B18:G18"/>
    <mergeCell ref="B4:E4"/>
    <mergeCell ref="C6:D6"/>
    <mergeCell ref="C7:D7"/>
    <mergeCell ref="C16:D16"/>
    <mergeCell ref="D2:G2"/>
    <mergeCell ref="A1:G1"/>
    <mergeCell ref="E30:H30"/>
    <mergeCell ref="B11:G11"/>
    <mergeCell ref="B23:C23"/>
    <mergeCell ref="B24:C24"/>
    <mergeCell ref="C22:D22"/>
    <mergeCell ref="C13:D13"/>
    <mergeCell ref="C14:D14"/>
    <mergeCell ref="C15:D15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 </cp:lastModifiedBy>
  <cp:lastPrinted>2010-11-28T01:22:46Z</cp:lastPrinted>
  <dcterms:created xsi:type="dcterms:W3CDTF">2004-01-05T00:10:42Z</dcterms:created>
  <dcterms:modified xsi:type="dcterms:W3CDTF">2010-12-01T00:17:18Z</dcterms:modified>
  <cp:category/>
  <cp:version/>
  <cp:contentType/>
  <cp:contentStatus/>
</cp:coreProperties>
</file>