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<sst xmlns="http://schemas.openxmlformats.org/spreadsheetml/2006/main" count="828" uniqueCount="50">
  <si>
    <t>鳩山町の人口と世帯</t>
  </si>
  <si>
    <t>①</t>
  </si>
  <si>
    <t>総人口・世帯(①=②+③)</t>
  </si>
  <si>
    <t>（</t>
  </si>
  <si>
    <t>前月比</t>
  </si>
  <si>
    <t>計</t>
  </si>
  <si>
    <t>人</t>
  </si>
  <si>
    <t>（</t>
  </si>
  <si>
    <t>）</t>
  </si>
  <si>
    <t>男</t>
  </si>
  <si>
    <t>人</t>
  </si>
  <si>
    <t>（</t>
  </si>
  <si>
    <t>）</t>
  </si>
  <si>
    <t>女</t>
  </si>
  <si>
    <t>世帯</t>
  </si>
  <si>
    <t>②</t>
  </si>
  <si>
    <t>住民基本台帳人口・世帯</t>
  </si>
  <si>
    <t>③</t>
  </si>
  <si>
    <t>外国人登録人口・世帯</t>
  </si>
  <si>
    <t>外国人のみの世帯</t>
  </si>
  <si>
    <t>日本人との混合世帯</t>
  </si>
  <si>
    <t>町民課 町民サービス担当</t>
  </si>
  <si>
    <t>④</t>
  </si>
  <si>
    <t>）</t>
  </si>
  <si>
    <t>1２月の出生</t>
  </si>
  <si>
    <t>平成２３年1月１日現在</t>
  </si>
  <si>
    <t>①</t>
  </si>
  <si>
    <t>平成２３年２月１日現在</t>
  </si>
  <si>
    <t>1月の出生</t>
  </si>
  <si>
    <t>平成２３年３月１日現在</t>
  </si>
  <si>
    <t>２月の出生</t>
  </si>
  <si>
    <t>平成２３年４月１日現在</t>
  </si>
  <si>
    <t>３月の出生</t>
  </si>
  <si>
    <t>平成２３年５月１日現在</t>
  </si>
  <si>
    <t>４月の出生</t>
  </si>
  <si>
    <t>平成２３年６月１日現在</t>
  </si>
  <si>
    <t>５月の出生</t>
  </si>
  <si>
    <t>平成２３年７月１日現在</t>
  </si>
  <si>
    <t>６月の出生</t>
  </si>
  <si>
    <t>平成２３年8月１日現在</t>
  </si>
  <si>
    <t>７月の出生</t>
  </si>
  <si>
    <t>①</t>
  </si>
  <si>
    <t>平成２３年9月１日現在</t>
  </si>
  <si>
    <t>8月の出生</t>
  </si>
  <si>
    <t>平成２３年10月１日現在</t>
  </si>
  <si>
    <t>9月の出生</t>
  </si>
  <si>
    <t>平成２３年11月１日現在</t>
  </si>
  <si>
    <t>10月の出生</t>
  </si>
  <si>
    <t>平成２３年12月１日現在</t>
  </si>
  <si>
    <t>11月の出生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</si>
</sst>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&quot;△&quot;\ #,##0;&quot;▲&quot;\ #,##0"/>
    <numFmt numFmtId="179" formatCode="0_ ;[Red]\-0\ "/>
    <numFmt numFmtId="180" formatCode="&quot;+&quot;\ #,##0;&quot;-&quot;\ #,##0"/>
    <numFmt numFmtId="181" formatCode="&quot;+&quot;\ #,##0;&quot;▲&quot;\ #,##0"/>
    <numFmt numFmtId="182" formatCode="0_ "/>
    <numFmt numFmtId="183" formatCode="#,##0_ "/>
    <numFmt numFmtId="184" formatCode="0.E+00"/>
    <numFmt numFmtId="185" formatCode="#,##0.000000000000000000_ ;[Red]\-#,##0.000000000000000000\ "/>
  </numFmts>
  <fonts count="12">
    <font>
      <sz val="12"/>
      <name val="ＭＳ 明朝"/>
      <family val="1"/>
    </font>
    <font>
      <sz val="6"/>
      <name val="ＭＳ Ｐ明朝"/>
      <family val="1"/>
    </font>
    <font>
      <b/>
      <sz val="36"/>
      <name val="HG明朝E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6"/>
      <name val="HG丸ｺﾞｼｯｸM-PRO"/>
      <family val="3"/>
    </font>
    <font>
      <b/>
      <sz val="16"/>
      <color indexed="12"/>
      <name val="HG丸ｺﾞｼｯｸM-PRO"/>
      <family val="3"/>
    </font>
    <font>
      <b/>
      <sz val="12"/>
      <name val="ＭＳ 明朝"/>
      <family val="1"/>
    </font>
    <font>
      <b/>
      <sz val="20"/>
      <name val="HG丸ｺﾞｼｯｸM-PRO"/>
      <family val="3"/>
    </font>
    <font>
      <b/>
      <sz val="18"/>
      <name val="HG丸ｺﾞｼｯｸM-PRO"/>
      <family val="3"/>
    </font>
    <font>
      <b/>
      <sz val="18"/>
      <color indexed="8"/>
      <name val="HG丸ｺﾞｼｯｸM-PRO"/>
      <family val="3"/>
    </font>
    <font>
      <b/>
      <sz val="20"/>
      <color indexed="12"/>
      <name val="HG丸ｺﾞｼｯｸM-PRO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80" fontId="9" fillId="0" borderId="0" xfId="0" applyNumberFormat="1" applyFont="1" applyBorder="1" applyAlignment="1">
      <alignment vertical="center"/>
    </xf>
    <xf numFmtId="38" fontId="11" fillId="0" borderId="0" xfId="17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shrinkToFit="1"/>
    </xf>
    <xf numFmtId="0" fontId="11" fillId="0" borderId="0" xfId="17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180" fontId="10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38" fontId="8" fillId="0" borderId="0" xfId="17" applyFont="1" applyBorder="1" applyAlignment="1">
      <alignment horizontal="right" vertical="center"/>
    </xf>
    <xf numFmtId="38" fontId="11" fillId="0" borderId="0" xfId="17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0">
      <selection activeCell="G23" sqref="G23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25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15429</v>
      </c>
      <c r="D6" s="19"/>
      <c r="E6" s="7" t="s">
        <v>6</v>
      </c>
      <c r="F6" s="8" t="s">
        <v>7</v>
      </c>
      <c r="G6" s="10">
        <f>C6-15430</f>
        <v>-1</v>
      </c>
      <c r="H6" s="6" t="s">
        <v>8</v>
      </c>
    </row>
    <row r="7" spans="1:8" ht="28.5" customHeight="1">
      <c r="A7" s="5"/>
      <c r="B7" s="6" t="s">
        <v>9</v>
      </c>
      <c r="C7" s="19">
        <f>C14+C21</f>
        <v>7651</v>
      </c>
      <c r="D7" s="19"/>
      <c r="E7" s="7" t="s">
        <v>10</v>
      </c>
      <c r="F7" s="8" t="s">
        <v>11</v>
      </c>
      <c r="G7" s="17">
        <f>C7-7655</f>
        <v>-4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7778</v>
      </c>
      <c r="D8" s="19"/>
      <c r="E8" s="7" t="s">
        <v>10</v>
      </c>
      <c r="F8" s="8" t="s">
        <v>11</v>
      </c>
      <c r="G8" s="10">
        <f>C8-7775</f>
        <v>3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5768</v>
      </c>
      <c r="D9" s="19"/>
      <c r="E9" s="7" t="s">
        <v>14</v>
      </c>
      <c r="F9" s="8" t="s">
        <v>11</v>
      </c>
      <c r="G9" s="10">
        <f>C9-5766</f>
        <v>2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15346</v>
      </c>
      <c r="D13" s="19"/>
      <c r="E13" s="7" t="s">
        <v>6</v>
      </c>
      <c r="F13" s="8" t="s">
        <v>7</v>
      </c>
      <c r="G13" s="10">
        <f>C13-15346</f>
        <v>0</v>
      </c>
      <c r="H13" s="6" t="s">
        <v>8</v>
      </c>
    </row>
    <row r="14" spans="1:8" ht="28.5" customHeight="1">
      <c r="A14" s="5"/>
      <c r="B14" s="6" t="s">
        <v>9</v>
      </c>
      <c r="C14" s="20">
        <v>7623</v>
      </c>
      <c r="D14" s="20"/>
      <c r="E14" s="7" t="s">
        <v>10</v>
      </c>
      <c r="F14" s="8" t="s">
        <v>11</v>
      </c>
      <c r="G14" s="10">
        <f>C14-7627</f>
        <v>-4</v>
      </c>
      <c r="H14" s="6" t="s">
        <v>12</v>
      </c>
    </row>
    <row r="15" spans="1:8" ht="28.5" customHeight="1">
      <c r="A15" s="5"/>
      <c r="B15" s="6" t="s">
        <v>13</v>
      </c>
      <c r="C15" s="20">
        <v>7723</v>
      </c>
      <c r="D15" s="20"/>
      <c r="E15" s="7" t="s">
        <v>10</v>
      </c>
      <c r="F15" s="8" t="s">
        <v>11</v>
      </c>
      <c r="G15" s="10">
        <f>C15-7719</f>
        <v>4</v>
      </c>
      <c r="H15" s="6" t="s">
        <v>12</v>
      </c>
    </row>
    <row r="16" spans="1:8" ht="28.5" customHeight="1">
      <c r="A16" s="5"/>
      <c r="B16" s="6" t="s">
        <v>14</v>
      </c>
      <c r="C16" s="20">
        <v>5741</v>
      </c>
      <c r="D16" s="20"/>
      <c r="E16" s="7" t="s">
        <v>14</v>
      </c>
      <c r="F16" s="8" t="s">
        <v>11</v>
      </c>
      <c r="G16" s="10">
        <f>C16-5739</f>
        <v>2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83</v>
      </c>
      <c r="D20" s="19"/>
      <c r="E20" s="7" t="s">
        <v>6</v>
      </c>
      <c r="F20" s="8" t="s">
        <v>7</v>
      </c>
      <c r="G20" s="10">
        <f>SUM(G21:G22)</f>
        <v>-1</v>
      </c>
      <c r="H20" s="6" t="s">
        <v>8</v>
      </c>
    </row>
    <row r="21" spans="1:8" ht="28.5" customHeight="1">
      <c r="A21" s="5"/>
      <c r="B21" s="6" t="s">
        <v>9</v>
      </c>
      <c r="C21" s="20">
        <v>28</v>
      </c>
      <c r="D21" s="20"/>
      <c r="E21" s="7" t="s">
        <v>6</v>
      </c>
      <c r="F21" s="8" t="s">
        <v>7</v>
      </c>
      <c r="G21" s="10">
        <f>C21-28</f>
        <v>0</v>
      </c>
      <c r="H21" s="6" t="s">
        <v>8</v>
      </c>
    </row>
    <row r="22" spans="1:8" ht="28.5" customHeight="1">
      <c r="A22" s="5"/>
      <c r="B22" s="6" t="s">
        <v>13</v>
      </c>
      <c r="C22" s="20">
        <v>55</v>
      </c>
      <c r="D22" s="20"/>
      <c r="E22" s="7" t="s">
        <v>6</v>
      </c>
      <c r="F22" s="8" t="s">
        <v>7</v>
      </c>
      <c r="G22" s="10">
        <f>C22-56</f>
        <v>-1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27</v>
      </c>
      <c r="E23" s="7" t="s">
        <v>14</v>
      </c>
      <c r="F23" s="8" t="s">
        <v>11</v>
      </c>
      <c r="G23" s="10">
        <f>D23-27</f>
        <v>0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42</v>
      </c>
      <c r="E24" s="7" t="s">
        <v>14</v>
      </c>
      <c r="F24" s="8" t="s">
        <v>11</v>
      </c>
      <c r="G24" s="10">
        <f>D24-42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24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3</v>
      </c>
      <c r="D28" s="19"/>
      <c r="E28" s="7" t="s">
        <v>6</v>
      </c>
      <c r="F28" s="8" t="s">
        <v>7</v>
      </c>
      <c r="G28" s="10">
        <f>C28-7</f>
        <v>-4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29" sqref="C29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44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41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15252</v>
      </c>
      <c r="D6" s="19"/>
      <c r="E6" s="7" t="s">
        <v>6</v>
      </c>
      <c r="F6" s="8" t="s">
        <v>7</v>
      </c>
      <c r="G6" s="10">
        <f>C6-+'9月'!C6</f>
        <v>-31</v>
      </c>
      <c r="H6" s="6" t="s">
        <v>8</v>
      </c>
    </row>
    <row r="7" spans="1:8" ht="28.5" customHeight="1">
      <c r="A7" s="5"/>
      <c r="B7" s="6" t="s">
        <v>9</v>
      </c>
      <c r="C7" s="19">
        <f>C14+C21</f>
        <v>7538</v>
      </c>
      <c r="D7" s="19"/>
      <c r="E7" s="7" t="s">
        <v>10</v>
      </c>
      <c r="F7" s="8" t="s">
        <v>11</v>
      </c>
      <c r="G7" s="10">
        <f>C7-+'9月'!C7</f>
        <v>-24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7714</v>
      </c>
      <c r="D8" s="19"/>
      <c r="E8" s="7" t="s">
        <v>10</v>
      </c>
      <c r="F8" s="8" t="s">
        <v>11</v>
      </c>
      <c r="G8" s="10">
        <f>C8-+'9月'!C8</f>
        <v>-7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5766</v>
      </c>
      <c r="D9" s="19"/>
      <c r="E9" s="7" t="s">
        <v>14</v>
      </c>
      <c r="F9" s="8" t="s">
        <v>11</v>
      </c>
      <c r="G9" s="10">
        <f>C9-+'9月'!C9</f>
        <v>-1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15177</v>
      </c>
      <c r="D13" s="19"/>
      <c r="E13" s="7" t="s">
        <v>6</v>
      </c>
      <c r="F13" s="8" t="s">
        <v>7</v>
      </c>
      <c r="G13" s="10">
        <f>C13-+'9月'!C13</f>
        <v>-29</v>
      </c>
      <c r="H13" s="6" t="s">
        <v>8</v>
      </c>
    </row>
    <row r="14" spans="1:8" ht="28.5" customHeight="1">
      <c r="A14" s="5"/>
      <c r="B14" s="6" t="s">
        <v>9</v>
      </c>
      <c r="C14" s="20">
        <v>7515</v>
      </c>
      <c r="D14" s="20"/>
      <c r="E14" s="7" t="s">
        <v>10</v>
      </c>
      <c r="F14" s="8" t="s">
        <v>11</v>
      </c>
      <c r="G14" s="10">
        <f>C14-+'9月'!C14</f>
        <v>-22</v>
      </c>
      <c r="H14" s="6" t="s">
        <v>12</v>
      </c>
    </row>
    <row r="15" spans="1:8" ht="28.5" customHeight="1">
      <c r="A15" s="5"/>
      <c r="B15" s="6" t="s">
        <v>13</v>
      </c>
      <c r="C15" s="20">
        <v>7662</v>
      </c>
      <c r="D15" s="20"/>
      <c r="E15" s="7" t="s">
        <v>10</v>
      </c>
      <c r="F15" s="8" t="s">
        <v>11</v>
      </c>
      <c r="G15" s="10">
        <f>C15-+'9月'!C15</f>
        <v>-7</v>
      </c>
      <c r="H15" s="6" t="s">
        <v>12</v>
      </c>
    </row>
    <row r="16" spans="1:8" ht="28.5" customHeight="1">
      <c r="A16" s="5"/>
      <c r="B16" s="6" t="s">
        <v>14</v>
      </c>
      <c r="C16" s="20">
        <v>5743</v>
      </c>
      <c r="D16" s="20"/>
      <c r="E16" s="7" t="s">
        <v>14</v>
      </c>
      <c r="F16" s="8" t="s">
        <v>11</v>
      </c>
      <c r="G16" s="10">
        <f>C16-+'9月'!C16</f>
        <v>1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75</v>
      </c>
      <c r="D20" s="19"/>
      <c r="E20" s="7" t="s">
        <v>6</v>
      </c>
      <c r="F20" s="8" t="s">
        <v>7</v>
      </c>
      <c r="G20" s="10">
        <f>C20-+'9月'!C20</f>
        <v>-2</v>
      </c>
      <c r="H20" s="6" t="s">
        <v>8</v>
      </c>
    </row>
    <row r="21" spans="1:8" ht="28.5" customHeight="1">
      <c r="A21" s="5"/>
      <c r="B21" s="6" t="s">
        <v>9</v>
      </c>
      <c r="C21" s="20">
        <v>23</v>
      </c>
      <c r="D21" s="20"/>
      <c r="E21" s="7" t="s">
        <v>6</v>
      </c>
      <c r="F21" s="8" t="s">
        <v>7</v>
      </c>
      <c r="G21" s="10">
        <f>C21-+'9月'!C21</f>
        <v>-2</v>
      </c>
      <c r="H21" s="6" t="s">
        <v>8</v>
      </c>
    </row>
    <row r="22" spans="1:8" ht="28.5" customHeight="1">
      <c r="A22" s="5"/>
      <c r="B22" s="6" t="s">
        <v>13</v>
      </c>
      <c r="C22" s="20">
        <v>52</v>
      </c>
      <c r="D22" s="20"/>
      <c r="E22" s="7" t="s">
        <v>6</v>
      </c>
      <c r="F22" s="8" t="s">
        <v>7</v>
      </c>
      <c r="G22" s="10">
        <f>C22-+'9月'!C22</f>
        <v>0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23</v>
      </c>
      <c r="E23" s="7" t="s">
        <v>14</v>
      </c>
      <c r="F23" s="8" t="s">
        <v>11</v>
      </c>
      <c r="G23" s="10">
        <f>D23-+'9月'!D23</f>
        <v>-2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40</v>
      </c>
      <c r="E24" s="7" t="s">
        <v>14</v>
      </c>
      <c r="F24" s="8" t="s">
        <v>11</v>
      </c>
      <c r="G24" s="10">
        <f>D24-+'9月'!D24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45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6</v>
      </c>
      <c r="D28" s="19"/>
      <c r="E28" s="7" t="s">
        <v>6</v>
      </c>
      <c r="F28" s="8" t="s">
        <v>7</v>
      </c>
      <c r="G28" s="10">
        <f>C28-+'9月'!C28</f>
        <v>1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7">
      <selection activeCell="C29" sqref="C29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46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41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15229</v>
      </c>
      <c r="D6" s="19"/>
      <c r="E6" s="7" t="s">
        <v>6</v>
      </c>
      <c r="F6" s="8" t="s">
        <v>7</v>
      </c>
      <c r="G6" s="10">
        <f>C6-+'10月'!C6</f>
        <v>-23</v>
      </c>
      <c r="H6" s="6" t="s">
        <v>8</v>
      </c>
    </row>
    <row r="7" spans="1:8" ht="28.5" customHeight="1">
      <c r="A7" s="5"/>
      <c r="B7" s="6" t="s">
        <v>9</v>
      </c>
      <c r="C7" s="19">
        <f>C14+C21</f>
        <v>7528</v>
      </c>
      <c r="D7" s="19"/>
      <c r="E7" s="7" t="s">
        <v>10</v>
      </c>
      <c r="F7" s="8" t="s">
        <v>11</v>
      </c>
      <c r="G7" s="10">
        <f>C7-+'10月'!C7</f>
        <v>-10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7701</v>
      </c>
      <c r="D8" s="19"/>
      <c r="E8" s="7" t="s">
        <v>10</v>
      </c>
      <c r="F8" s="8" t="s">
        <v>11</v>
      </c>
      <c r="G8" s="10">
        <f>C8-+'10月'!C8</f>
        <v>-13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5772</v>
      </c>
      <c r="D9" s="19"/>
      <c r="E9" s="7" t="s">
        <v>14</v>
      </c>
      <c r="F9" s="8" t="s">
        <v>11</v>
      </c>
      <c r="G9" s="10">
        <f>C9-+'10月'!C9</f>
        <v>6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15153</v>
      </c>
      <c r="D13" s="19"/>
      <c r="E13" s="7" t="s">
        <v>6</v>
      </c>
      <c r="F13" s="8" t="s">
        <v>7</v>
      </c>
      <c r="G13" s="10">
        <f>C13-+'10月'!C13</f>
        <v>-24</v>
      </c>
      <c r="H13" s="6" t="s">
        <v>8</v>
      </c>
    </row>
    <row r="14" spans="1:8" ht="28.5" customHeight="1">
      <c r="A14" s="5"/>
      <c r="B14" s="6" t="s">
        <v>9</v>
      </c>
      <c r="C14" s="20">
        <v>7505</v>
      </c>
      <c r="D14" s="20"/>
      <c r="E14" s="7" t="s">
        <v>10</v>
      </c>
      <c r="F14" s="8" t="s">
        <v>11</v>
      </c>
      <c r="G14" s="10">
        <f>C14-+'10月'!C14</f>
        <v>-10</v>
      </c>
      <c r="H14" s="6" t="s">
        <v>12</v>
      </c>
    </row>
    <row r="15" spans="1:8" ht="28.5" customHeight="1">
      <c r="A15" s="5"/>
      <c r="B15" s="6" t="s">
        <v>13</v>
      </c>
      <c r="C15" s="20">
        <v>7648</v>
      </c>
      <c r="D15" s="20"/>
      <c r="E15" s="7" t="s">
        <v>10</v>
      </c>
      <c r="F15" s="8" t="s">
        <v>11</v>
      </c>
      <c r="G15" s="10">
        <f>C15-+'10月'!C15</f>
        <v>-14</v>
      </c>
      <c r="H15" s="6" t="s">
        <v>12</v>
      </c>
    </row>
    <row r="16" spans="1:8" ht="28.5" customHeight="1">
      <c r="A16" s="5"/>
      <c r="B16" s="6" t="s">
        <v>14</v>
      </c>
      <c r="C16" s="20">
        <v>5748</v>
      </c>
      <c r="D16" s="20"/>
      <c r="E16" s="7" t="s">
        <v>14</v>
      </c>
      <c r="F16" s="8" t="s">
        <v>11</v>
      </c>
      <c r="G16" s="10">
        <f>C16-+'10月'!C16</f>
        <v>5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76</v>
      </c>
      <c r="D20" s="19"/>
      <c r="E20" s="7" t="s">
        <v>6</v>
      </c>
      <c r="F20" s="8" t="s">
        <v>7</v>
      </c>
      <c r="G20" s="10">
        <f>C20-+'10月'!C20</f>
        <v>1</v>
      </c>
      <c r="H20" s="6" t="s">
        <v>8</v>
      </c>
    </row>
    <row r="21" spans="1:8" ht="28.5" customHeight="1">
      <c r="A21" s="5"/>
      <c r="B21" s="6" t="s">
        <v>9</v>
      </c>
      <c r="C21" s="20">
        <v>23</v>
      </c>
      <c r="D21" s="20"/>
      <c r="E21" s="7" t="s">
        <v>6</v>
      </c>
      <c r="F21" s="8" t="s">
        <v>7</v>
      </c>
      <c r="G21" s="10">
        <f>C21-+'10月'!C21</f>
        <v>0</v>
      </c>
      <c r="H21" s="6" t="s">
        <v>8</v>
      </c>
    </row>
    <row r="22" spans="1:8" ht="28.5" customHeight="1">
      <c r="A22" s="5"/>
      <c r="B22" s="6" t="s">
        <v>13</v>
      </c>
      <c r="C22" s="20">
        <v>53</v>
      </c>
      <c r="D22" s="20"/>
      <c r="E22" s="7" t="s">
        <v>6</v>
      </c>
      <c r="F22" s="8" t="s">
        <v>7</v>
      </c>
      <c r="G22" s="10">
        <f>C22-+'10月'!C22</f>
        <v>1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24</v>
      </c>
      <c r="E23" s="7" t="s">
        <v>14</v>
      </c>
      <c r="F23" s="8" t="s">
        <v>11</v>
      </c>
      <c r="G23" s="10">
        <f>D23-+'10月'!D23</f>
        <v>1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40</v>
      </c>
      <c r="E24" s="7" t="s">
        <v>14</v>
      </c>
      <c r="F24" s="8" t="s">
        <v>11</v>
      </c>
      <c r="G24" s="10">
        <f>D24-+'10月'!D24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47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8</v>
      </c>
      <c r="D28" s="19"/>
      <c r="E28" s="7" t="s">
        <v>6</v>
      </c>
      <c r="F28" s="8" t="s">
        <v>7</v>
      </c>
      <c r="G28" s="10">
        <f>C28-+'10月'!C28</f>
        <v>2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I28" sqref="I28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48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41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15221</v>
      </c>
      <c r="D6" s="19"/>
      <c r="E6" s="7" t="s">
        <v>6</v>
      </c>
      <c r="F6" s="8" t="s">
        <v>7</v>
      </c>
      <c r="G6" s="10">
        <f>C6-+'11月'!C6</f>
        <v>-8</v>
      </c>
      <c r="H6" s="6" t="s">
        <v>8</v>
      </c>
    </row>
    <row r="7" spans="1:8" ht="28.5" customHeight="1">
      <c r="A7" s="5"/>
      <c r="B7" s="6" t="s">
        <v>9</v>
      </c>
      <c r="C7" s="19">
        <f>C14+C21</f>
        <v>7523</v>
      </c>
      <c r="D7" s="19"/>
      <c r="E7" s="7" t="s">
        <v>10</v>
      </c>
      <c r="F7" s="8" t="s">
        <v>11</v>
      </c>
      <c r="G7" s="10">
        <f>C7-+'11月'!C7</f>
        <v>-5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7698</v>
      </c>
      <c r="D8" s="19"/>
      <c r="E8" s="7" t="s">
        <v>10</v>
      </c>
      <c r="F8" s="8" t="s">
        <v>11</v>
      </c>
      <c r="G8" s="10">
        <f>C8-+'11月'!C8</f>
        <v>-3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5774</v>
      </c>
      <c r="D9" s="19"/>
      <c r="E9" s="7" t="s">
        <v>14</v>
      </c>
      <c r="F9" s="8" t="s">
        <v>11</v>
      </c>
      <c r="G9" s="10">
        <f>C9-+'11月'!C9</f>
        <v>2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15145</v>
      </c>
      <c r="D13" s="19"/>
      <c r="E13" s="7" t="s">
        <v>6</v>
      </c>
      <c r="F13" s="8" t="s">
        <v>7</v>
      </c>
      <c r="G13" s="10">
        <f>C13-+'11月'!C13</f>
        <v>-8</v>
      </c>
      <c r="H13" s="6" t="s">
        <v>8</v>
      </c>
    </row>
    <row r="14" spans="1:8" ht="28.5" customHeight="1">
      <c r="A14" s="5"/>
      <c r="B14" s="6" t="s">
        <v>9</v>
      </c>
      <c r="C14" s="20">
        <v>7500</v>
      </c>
      <c r="D14" s="20"/>
      <c r="E14" s="7" t="s">
        <v>10</v>
      </c>
      <c r="F14" s="8" t="s">
        <v>11</v>
      </c>
      <c r="G14" s="10">
        <f>C14-+'11月'!C14</f>
        <v>-5</v>
      </c>
      <c r="H14" s="6" t="s">
        <v>12</v>
      </c>
    </row>
    <row r="15" spans="1:8" ht="28.5" customHeight="1">
      <c r="A15" s="5"/>
      <c r="B15" s="6" t="s">
        <v>13</v>
      </c>
      <c r="C15" s="20">
        <v>7645</v>
      </c>
      <c r="D15" s="20"/>
      <c r="E15" s="7" t="s">
        <v>10</v>
      </c>
      <c r="F15" s="8" t="s">
        <v>11</v>
      </c>
      <c r="G15" s="10">
        <f>C15-+'11月'!C15</f>
        <v>-3</v>
      </c>
      <c r="H15" s="6" t="s">
        <v>12</v>
      </c>
    </row>
    <row r="16" spans="1:8" ht="28.5" customHeight="1">
      <c r="A16" s="5"/>
      <c r="B16" s="6" t="s">
        <v>14</v>
      </c>
      <c r="C16" s="20">
        <v>5751</v>
      </c>
      <c r="D16" s="20"/>
      <c r="E16" s="7" t="s">
        <v>14</v>
      </c>
      <c r="F16" s="8" t="s">
        <v>11</v>
      </c>
      <c r="G16" s="10">
        <f>C16-+'11月'!C16</f>
        <v>3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76</v>
      </c>
      <c r="D20" s="19"/>
      <c r="E20" s="7" t="s">
        <v>6</v>
      </c>
      <c r="F20" s="8" t="s">
        <v>7</v>
      </c>
      <c r="G20" s="10">
        <f>C20-+'11月'!C20</f>
        <v>0</v>
      </c>
      <c r="H20" s="6" t="s">
        <v>8</v>
      </c>
    </row>
    <row r="21" spans="1:8" ht="28.5" customHeight="1">
      <c r="A21" s="5"/>
      <c r="B21" s="6" t="s">
        <v>9</v>
      </c>
      <c r="C21" s="20">
        <v>23</v>
      </c>
      <c r="D21" s="20"/>
      <c r="E21" s="7" t="s">
        <v>6</v>
      </c>
      <c r="F21" s="8" t="s">
        <v>7</v>
      </c>
      <c r="G21" s="10">
        <f>C21-+'11月'!C21</f>
        <v>0</v>
      </c>
      <c r="H21" s="6" t="s">
        <v>8</v>
      </c>
    </row>
    <row r="22" spans="1:8" ht="28.5" customHeight="1">
      <c r="A22" s="5"/>
      <c r="B22" s="6" t="s">
        <v>13</v>
      </c>
      <c r="C22" s="20">
        <v>53</v>
      </c>
      <c r="D22" s="20"/>
      <c r="E22" s="7" t="s">
        <v>6</v>
      </c>
      <c r="F22" s="8" t="s">
        <v>7</v>
      </c>
      <c r="G22" s="10">
        <f>C22-+'11月'!C22</f>
        <v>0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23</v>
      </c>
      <c r="E23" s="7" t="s">
        <v>14</v>
      </c>
      <c r="F23" s="8" t="s">
        <v>11</v>
      </c>
      <c r="G23" s="10">
        <f>D23-+'11月'!D23</f>
        <v>-1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41</v>
      </c>
      <c r="E24" s="7" t="s">
        <v>14</v>
      </c>
      <c r="F24" s="8" t="s">
        <v>11</v>
      </c>
      <c r="G24" s="10">
        <f>D24-+'11月'!D24</f>
        <v>1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49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2</v>
      </c>
      <c r="D28" s="19"/>
      <c r="E28" s="7" t="s">
        <v>6</v>
      </c>
      <c r="F28" s="8" t="s">
        <v>7</v>
      </c>
      <c r="G28" s="10">
        <f>C28-+'11月'!C28</f>
        <v>-6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14" sqref="G14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27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26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15420</v>
      </c>
      <c r="D6" s="19"/>
      <c r="E6" s="7" t="s">
        <v>6</v>
      </c>
      <c r="F6" s="8" t="s">
        <v>7</v>
      </c>
      <c r="G6" s="10">
        <f>C6-+'1月'!C6</f>
        <v>-9</v>
      </c>
      <c r="H6" s="6" t="s">
        <v>8</v>
      </c>
    </row>
    <row r="7" spans="1:8" ht="28.5" customHeight="1">
      <c r="A7" s="5"/>
      <c r="B7" s="6" t="s">
        <v>9</v>
      </c>
      <c r="C7" s="19">
        <f>C14+C21</f>
        <v>7645</v>
      </c>
      <c r="D7" s="19"/>
      <c r="E7" s="7" t="s">
        <v>10</v>
      </c>
      <c r="F7" s="8" t="s">
        <v>11</v>
      </c>
      <c r="G7" s="10">
        <f>C7-+'1月'!C7</f>
        <v>-6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7775</v>
      </c>
      <c r="D8" s="19"/>
      <c r="E8" s="7" t="s">
        <v>10</v>
      </c>
      <c r="F8" s="8" t="s">
        <v>11</v>
      </c>
      <c r="G8" s="10">
        <f>C8-+'1月'!C8</f>
        <v>-3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5775</v>
      </c>
      <c r="D9" s="19"/>
      <c r="E9" s="7" t="s">
        <v>14</v>
      </c>
      <c r="F9" s="8" t="s">
        <v>11</v>
      </c>
      <c r="G9" s="10">
        <f>C9-+'1月'!C9</f>
        <v>7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15340</v>
      </c>
      <c r="D13" s="19"/>
      <c r="E13" s="7" t="s">
        <v>6</v>
      </c>
      <c r="F13" s="8" t="s">
        <v>7</v>
      </c>
      <c r="G13" s="10">
        <f>C13-+'1月'!C13</f>
        <v>-6</v>
      </c>
      <c r="H13" s="6" t="s">
        <v>8</v>
      </c>
    </row>
    <row r="14" spans="1:8" ht="28.5" customHeight="1">
      <c r="A14" s="5"/>
      <c r="B14" s="6" t="s">
        <v>9</v>
      </c>
      <c r="C14" s="20">
        <v>7619</v>
      </c>
      <c r="D14" s="20"/>
      <c r="E14" s="7" t="s">
        <v>10</v>
      </c>
      <c r="F14" s="8" t="s">
        <v>11</v>
      </c>
      <c r="G14" s="10">
        <f>C14-+'1月'!C14</f>
        <v>-4</v>
      </c>
      <c r="H14" s="6" t="s">
        <v>12</v>
      </c>
    </row>
    <row r="15" spans="1:8" ht="28.5" customHeight="1">
      <c r="A15" s="5"/>
      <c r="B15" s="6" t="s">
        <v>13</v>
      </c>
      <c r="C15" s="20">
        <v>7721</v>
      </c>
      <c r="D15" s="20"/>
      <c r="E15" s="7" t="s">
        <v>10</v>
      </c>
      <c r="F15" s="8" t="s">
        <v>11</v>
      </c>
      <c r="G15" s="10">
        <f>C15-+'1月'!C15</f>
        <v>-2</v>
      </c>
      <c r="H15" s="6" t="s">
        <v>12</v>
      </c>
    </row>
    <row r="16" spans="1:8" ht="28.5" customHeight="1">
      <c r="A16" s="5"/>
      <c r="B16" s="6" t="s">
        <v>14</v>
      </c>
      <c r="C16" s="20">
        <v>5749</v>
      </c>
      <c r="D16" s="20"/>
      <c r="E16" s="7" t="s">
        <v>14</v>
      </c>
      <c r="F16" s="8" t="s">
        <v>11</v>
      </c>
      <c r="G16" s="10">
        <f>C16-+'1月'!C16</f>
        <v>8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80</v>
      </c>
      <c r="D20" s="19"/>
      <c r="E20" s="7" t="s">
        <v>6</v>
      </c>
      <c r="F20" s="8" t="s">
        <v>7</v>
      </c>
      <c r="G20" s="10">
        <f>C20-+'1月'!C20</f>
        <v>-3</v>
      </c>
      <c r="H20" s="6" t="s">
        <v>8</v>
      </c>
    </row>
    <row r="21" spans="1:8" ht="28.5" customHeight="1">
      <c r="A21" s="5"/>
      <c r="B21" s="6" t="s">
        <v>9</v>
      </c>
      <c r="C21" s="20">
        <v>26</v>
      </c>
      <c r="D21" s="20"/>
      <c r="E21" s="7" t="s">
        <v>6</v>
      </c>
      <c r="F21" s="8" t="s">
        <v>7</v>
      </c>
      <c r="G21" s="10">
        <f>C21-+'1月'!C21</f>
        <v>-2</v>
      </c>
      <c r="H21" s="6" t="s">
        <v>8</v>
      </c>
    </row>
    <row r="22" spans="1:8" ht="28.5" customHeight="1">
      <c r="A22" s="5"/>
      <c r="B22" s="6" t="s">
        <v>13</v>
      </c>
      <c r="C22" s="20">
        <v>54</v>
      </c>
      <c r="D22" s="20"/>
      <c r="E22" s="7" t="s">
        <v>6</v>
      </c>
      <c r="F22" s="8" t="s">
        <v>7</v>
      </c>
      <c r="G22" s="10">
        <f>C22-+'1月'!C22</f>
        <v>-1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26</v>
      </c>
      <c r="E23" s="7" t="s">
        <v>14</v>
      </c>
      <c r="F23" s="8" t="s">
        <v>11</v>
      </c>
      <c r="G23" s="10">
        <f>D23-+'1月'!D23</f>
        <v>-1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41</v>
      </c>
      <c r="E24" s="7" t="s">
        <v>14</v>
      </c>
      <c r="F24" s="8" t="s">
        <v>11</v>
      </c>
      <c r="G24" s="10">
        <f>D24-+'1月'!D24</f>
        <v>-1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28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7</v>
      </c>
      <c r="D28" s="19"/>
      <c r="E28" s="7" t="s">
        <v>6</v>
      </c>
      <c r="F28" s="8" t="s">
        <v>7</v>
      </c>
      <c r="G28" s="10">
        <f>C28-+'1月'!C28</f>
        <v>4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7">
      <selection activeCell="E28" sqref="E28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29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26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15395</v>
      </c>
      <c r="D6" s="19"/>
      <c r="E6" s="7" t="s">
        <v>6</v>
      </c>
      <c r="F6" s="8" t="s">
        <v>7</v>
      </c>
      <c r="G6" s="10">
        <f>C6-+'2月'!C6</f>
        <v>-25</v>
      </c>
      <c r="H6" s="6" t="s">
        <v>8</v>
      </c>
    </row>
    <row r="7" spans="1:8" ht="28.5" customHeight="1">
      <c r="A7" s="5"/>
      <c r="B7" s="6" t="s">
        <v>9</v>
      </c>
      <c r="C7" s="19">
        <f>C14+C21</f>
        <v>7638</v>
      </c>
      <c r="D7" s="19"/>
      <c r="E7" s="7" t="s">
        <v>10</v>
      </c>
      <c r="F7" s="8" t="s">
        <v>11</v>
      </c>
      <c r="G7" s="10">
        <f>C7-+'2月'!C7</f>
        <v>-7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7757</v>
      </c>
      <c r="D8" s="19"/>
      <c r="E8" s="7" t="s">
        <v>10</v>
      </c>
      <c r="F8" s="8" t="s">
        <v>11</v>
      </c>
      <c r="G8" s="10">
        <f>C8-+'2月'!C8</f>
        <v>-18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5775</v>
      </c>
      <c r="D9" s="19"/>
      <c r="E9" s="7" t="s">
        <v>14</v>
      </c>
      <c r="F9" s="8" t="s">
        <v>11</v>
      </c>
      <c r="G9" s="10">
        <f>C9-+'2月'!C9</f>
        <v>0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15315</v>
      </c>
      <c r="D13" s="19"/>
      <c r="E13" s="7" t="s">
        <v>6</v>
      </c>
      <c r="F13" s="8" t="s">
        <v>7</v>
      </c>
      <c r="G13" s="10">
        <f>C13-+'2月'!C13</f>
        <v>-25</v>
      </c>
      <c r="H13" s="6" t="s">
        <v>8</v>
      </c>
    </row>
    <row r="14" spans="1:8" ht="28.5" customHeight="1">
      <c r="A14" s="5"/>
      <c r="B14" s="6" t="s">
        <v>9</v>
      </c>
      <c r="C14" s="20">
        <v>7612</v>
      </c>
      <c r="D14" s="20"/>
      <c r="E14" s="7" t="s">
        <v>10</v>
      </c>
      <c r="F14" s="8" t="s">
        <v>11</v>
      </c>
      <c r="G14" s="10">
        <f>C14-+'2月'!C14</f>
        <v>-7</v>
      </c>
      <c r="H14" s="6" t="s">
        <v>12</v>
      </c>
    </row>
    <row r="15" spans="1:8" ht="28.5" customHeight="1">
      <c r="A15" s="5"/>
      <c r="B15" s="6" t="s">
        <v>13</v>
      </c>
      <c r="C15" s="20">
        <v>7703</v>
      </c>
      <c r="D15" s="20"/>
      <c r="E15" s="7" t="s">
        <v>10</v>
      </c>
      <c r="F15" s="8" t="s">
        <v>11</v>
      </c>
      <c r="G15" s="10">
        <f>C15-+'2月'!C15</f>
        <v>-18</v>
      </c>
      <c r="H15" s="6" t="s">
        <v>12</v>
      </c>
    </row>
    <row r="16" spans="1:8" ht="28.5" customHeight="1">
      <c r="A16" s="5"/>
      <c r="B16" s="6" t="s">
        <v>14</v>
      </c>
      <c r="C16" s="20">
        <v>5749</v>
      </c>
      <c r="D16" s="20"/>
      <c r="E16" s="7" t="s">
        <v>14</v>
      </c>
      <c r="F16" s="8" t="s">
        <v>11</v>
      </c>
      <c r="G16" s="10">
        <f>C16-+'2月'!C16</f>
        <v>0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80</v>
      </c>
      <c r="D20" s="19"/>
      <c r="E20" s="7" t="s">
        <v>6</v>
      </c>
      <c r="F20" s="8" t="s">
        <v>7</v>
      </c>
      <c r="G20" s="10">
        <f>C20-+'2月'!C20</f>
        <v>0</v>
      </c>
      <c r="H20" s="6" t="s">
        <v>8</v>
      </c>
    </row>
    <row r="21" spans="1:8" ht="28.5" customHeight="1">
      <c r="A21" s="5"/>
      <c r="B21" s="6" t="s">
        <v>9</v>
      </c>
      <c r="C21" s="20">
        <v>26</v>
      </c>
      <c r="D21" s="20"/>
      <c r="E21" s="7" t="s">
        <v>6</v>
      </c>
      <c r="F21" s="8" t="s">
        <v>7</v>
      </c>
      <c r="G21" s="10">
        <f>C21-+'2月'!C21</f>
        <v>0</v>
      </c>
      <c r="H21" s="6" t="s">
        <v>8</v>
      </c>
    </row>
    <row r="22" spans="1:8" ht="28.5" customHeight="1">
      <c r="A22" s="5"/>
      <c r="B22" s="6" t="s">
        <v>13</v>
      </c>
      <c r="C22" s="20">
        <v>54</v>
      </c>
      <c r="D22" s="20"/>
      <c r="E22" s="7" t="s">
        <v>6</v>
      </c>
      <c r="F22" s="8" t="s">
        <v>7</v>
      </c>
      <c r="G22" s="10">
        <f>C22-+'2月'!C22</f>
        <v>0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26</v>
      </c>
      <c r="E23" s="7" t="s">
        <v>14</v>
      </c>
      <c r="F23" s="8" t="s">
        <v>11</v>
      </c>
      <c r="G23" s="10">
        <f>D23-+'2月'!D23</f>
        <v>0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41</v>
      </c>
      <c r="E24" s="7" t="s">
        <v>14</v>
      </c>
      <c r="F24" s="8" t="s">
        <v>11</v>
      </c>
      <c r="G24" s="10">
        <f>D24-+'2月'!D24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30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5</v>
      </c>
      <c r="D28" s="19"/>
      <c r="E28" s="7" t="s">
        <v>6</v>
      </c>
      <c r="F28" s="8" t="s">
        <v>7</v>
      </c>
      <c r="G28" s="10">
        <f>C28-+'2月'!C28</f>
        <v>-2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8" sqref="E28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31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26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15339</v>
      </c>
      <c r="D6" s="19"/>
      <c r="E6" s="7" t="s">
        <v>6</v>
      </c>
      <c r="F6" s="8" t="s">
        <v>7</v>
      </c>
      <c r="G6" s="10">
        <f>C6-+'3月'!C6</f>
        <v>-56</v>
      </c>
      <c r="H6" s="6" t="s">
        <v>8</v>
      </c>
    </row>
    <row r="7" spans="1:8" ht="28.5" customHeight="1">
      <c r="A7" s="5"/>
      <c r="B7" s="6" t="s">
        <v>9</v>
      </c>
      <c r="C7" s="19">
        <f>C14+C21</f>
        <v>7601</v>
      </c>
      <c r="D7" s="19"/>
      <c r="E7" s="7" t="s">
        <v>10</v>
      </c>
      <c r="F7" s="8" t="s">
        <v>11</v>
      </c>
      <c r="G7" s="10">
        <f>C7-+'3月'!C7</f>
        <v>-37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7738</v>
      </c>
      <c r="D8" s="19"/>
      <c r="E8" s="7" t="s">
        <v>10</v>
      </c>
      <c r="F8" s="8" t="s">
        <v>11</v>
      </c>
      <c r="G8" s="10">
        <f>C8-+'3月'!C8</f>
        <v>-19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5770</v>
      </c>
      <c r="D9" s="19"/>
      <c r="E9" s="7" t="s">
        <v>14</v>
      </c>
      <c r="F9" s="8" t="s">
        <v>11</v>
      </c>
      <c r="G9" s="10">
        <f>C9-+'3月'!C9</f>
        <v>-5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15261</v>
      </c>
      <c r="D13" s="19"/>
      <c r="E13" s="7" t="s">
        <v>6</v>
      </c>
      <c r="F13" s="8" t="s">
        <v>7</v>
      </c>
      <c r="G13" s="10">
        <f>C13-+'3月'!C13</f>
        <v>-54</v>
      </c>
      <c r="H13" s="6" t="s">
        <v>8</v>
      </c>
    </row>
    <row r="14" spans="1:8" ht="28.5" customHeight="1">
      <c r="A14" s="5"/>
      <c r="B14" s="6" t="s">
        <v>9</v>
      </c>
      <c r="C14" s="20">
        <v>7576</v>
      </c>
      <c r="D14" s="20"/>
      <c r="E14" s="7" t="s">
        <v>10</v>
      </c>
      <c r="F14" s="8" t="s">
        <v>11</v>
      </c>
      <c r="G14" s="10">
        <f>C14-+'3月'!C14</f>
        <v>-36</v>
      </c>
      <c r="H14" s="6" t="s">
        <v>12</v>
      </c>
    </row>
    <row r="15" spans="1:8" ht="28.5" customHeight="1">
      <c r="A15" s="5"/>
      <c r="B15" s="6" t="s">
        <v>13</v>
      </c>
      <c r="C15" s="20">
        <v>7685</v>
      </c>
      <c r="D15" s="20"/>
      <c r="E15" s="7" t="s">
        <v>10</v>
      </c>
      <c r="F15" s="8" t="s">
        <v>11</v>
      </c>
      <c r="G15" s="10">
        <f>C15-+'3月'!C15</f>
        <v>-18</v>
      </c>
      <c r="H15" s="6" t="s">
        <v>12</v>
      </c>
    </row>
    <row r="16" spans="1:8" ht="28.5" customHeight="1">
      <c r="A16" s="5"/>
      <c r="B16" s="6" t="s">
        <v>14</v>
      </c>
      <c r="C16" s="20">
        <v>5745</v>
      </c>
      <c r="D16" s="20"/>
      <c r="E16" s="7" t="s">
        <v>14</v>
      </c>
      <c r="F16" s="8" t="s">
        <v>11</v>
      </c>
      <c r="G16" s="10">
        <f>C16-+'3月'!C16</f>
        <v>-4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78</v>
      </c>
      <c r="D20" s="19"/>
      <c r="E20" s="7" t="s">
        <v>6</v>
      </c>
      <c r="F20" s="8" t="s">
        <v>7</v>
      </c>
      <c r="G20" s="10">
        <f>C20-+'3月'!C20</f>
        <v>-2</v>
      </c>
      <c r="H20" s="6" t="s">
        <v>8</v>
      </c>
    </row>
    <row r="21" spans="1:8" ht="28.5" customHeight="1">
      <c r="A21" s="5"/>
      <c r="B21" s="6" t="s">
        <v>9</v>
      </c>
      <c r="C21" s="20">
        <v>25</v>
      </c>
      <c r="D21" s="20"/>
      <c r="E21" s="7" t="s">
        <v>6</v>
      </c>
      <c r="F21" s="8" t="s">
        <v>7</v>
      </c>
      <c r="G21" s="10">
        <f>C21-+'3月'!C21</f>
        <v>-1</v>
      </c>
      <c r="H21" s="6" t="s">
        <v>8</v>
      </c>
    </row>
    <row r="22" spans="1:8" ht="28.5" customHeight="1">
      <c r="A22" s="5"/>
      <c r="B22" s="6" t="s">
        <v>13</v>
      </c>
      <c r="C22" s="20">
        <v>53</v>
      </c>
      <c r="D22" s="20"/>
      <c r="E22" s="7" t="s">
        <v>6</v>
      </c>
      <c r="F22" s="8" t="s">
        <v>7</v>
      </c>
      <c r="G22" s="10">
        <f>C22-+'3月'!C22</f>
        <v>-1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25</v>
      </c>
      <c r="E23" s="7" t="s">
        <v>14</v>
      </c>
      <c r="F23" s="8" t="s">
        <v>11</v>
      </c>
      <c r="G23" s="10">
        <f>D23-+'3月'!D23</f>
        <v>-1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40</v>
      </c>
      <c r="E24" s="7" t="s">
        <v>14</v>
      </c>
      <c r="F24" s="8" t="s">
        <v>11</v>
      </c>
      <c r="G24" s="10">
        <f>D24-+'3月'!D24</f>
        <v>-1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32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4</v>
      </c>
      <c r="D28" s="19"/>
      <c r="E28" s="7" t="s">
        <v>6</v>
      </c>
      <c r="F28" s="8" t="s">
        <v>7</v>
      </c>
      <c r="G28" s="10">
        <f>C28-+'3月'!C28</f>
        <v>-1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28" sqref="C28:D28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33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26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15334</v>
      </c>
      <c r="D6" s="19"/>
      <c r="E6" s="7" t="s">
        <v>6</v>
      </c>
      <c r="F6" s="8" t="s">
        <v>7</v>
      </c>
      <c r="G6" s="10">
        <f>C6-+'4月'!C6</f>
        <v>-5</v>
      </c>
      <c r="H6" s="6" t="s">
        <v>8</v>
      </c>
    </row>
    <row r="7" spans="1:8" ht="28.5" customHeight="1">
      <c r="A7" s="5"/>
      <c r="B7" s="6" t="s">
        <v>9</v>
      </c>
      <c r="C7" s="19">
        <f>C14+C21</f>
        <v>7591</v>
      </c>
      <c r="D7" s="19"/>
      <c r="E7" s="7" t="s">
        <v>10</v>
      </c>
      <c r="F7" s="8" t="s">
        <v>11</v>
      </c>
      <c r="G7" s="10">
        <f>C7-+'4月'!C7</f>
        <v>-10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7743</v>
      </c>
      <c r="D8" s="19"/>
      <c r="E8" s="7" t="s">
        <v>10</v>
      </c>
      <c r="F8" s="8" t="s">
        <v>11</v>
      </c>
      <c r="G8" s="10">
        <f>C8-+'4月'!C8</f>
        <v>5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5771</v>
      </c>
      <c r="D9" s="19"/>
      <c r="E9" s="7" t="s">
        <v>14</v>
      </c>
      <c r="F9" s="8" t="s">
        <v>11</v>
      </c>
      <c r="G9" s="10">
        <f>C9-+'4月'!C9</f>
        <v>1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15258</v>
      </c>
      <c r="D13" s="19"/>
      <c r="E13" s="7" t="s">
        <v>6</v>
      </c>
      <c r="F13" s="8" t="s">
        <v>7</v>
      </c>
      <c r="G13" s="10">
        <f>C13-+'4月'!C13</f>
        <v>-3</v>
      </c>
      <c r="H13" s="6" t="s">
        <v>8</v>
      </c>
    </row>
    <row r="14" spans="1:8" ht="28.5" customHeight="1">
      <c r="A14" s="5"/>
      <c r="B14" s="6" t="s">
        <v>9</v>
      </c>
      <c r="C14" s="20">
        <v>7567</v>
      </c>
      <c r="D14" s="20"/>
      <c r="E14" s="7" t="s">
        <v>10</v>
      </c>
      <c r="F14" s="8" t="s">
        <v>11</v>
      </c>
      <c r="G14" s="10">
        <f>C14-+'4月'!C14</f>
        <v>-9</v>
      </c>
      <c r="H14" s="6" t="s">
        <v>12</v>
      </c>
    </row>
    <row r="15" spans="1:8" ht="28.5" customHeight="1">
      <c r="A15" s="5"/>
      <c r="B15" s="6" t="s">
        <v>13</v>
      </c>
      <c r="C15" s="20">
        <v>7691</v>
      </c>
      <c r="D15" s="20"/>
      <c r="E15" s="7" t="s">
        <v>10</v>
      </c>
      <c r="F15" s="8" t="s">
        <v>11</v>
      </c>
      <c r="G15" s="10">
        <f>C15-+'4月'!C15</f>
        <v>6</v>
      </c>
      <c r="H15" s="6" t="s">
        <v>12</v>
      </c>
    </row>
    <row r="16" spans="1:8" ht="28.5" customHeight="1">
      <c r="A16" s="5"/>
      <c r="B16" s="6" t="s">
        <v>14</v>
      </c>
      <c r="C16" s="20">
        <v>5747</v>
      </c>
      <c r="D16" s="20"/>
      <c r="E16" s="7" t="s">
        <v>14</v>
      </c>
      <c r="F16" s="8" t="s">
        <v>11</v>
      </c>
      <c r="G16" s="10">
        <f>C16-+'4月'!C16</f>
        <v>2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76</v>
      </c>
      <c r="D20" s="19"/>
      <c r="E20" s="7" t="s">
        <v>6</v>
      </c>
      <c r="F20" s="8" t="s">
        <v>7</v>
      </c>
      <c r="G20" s="10">
        <f>C20-+'4月'!C20</f>
        <v>-2</v>
      </c>
      <c r="H20" s="6" t="s">
        <v>8</v>
      </c>
    </row>
    <row r="21" spans="1:8" ht="28.5" customHeight="1">
      <c r="A21" s="5"/>
      <c r="B21" s="6" t="s">
        <v>9</v>
      </c>
      <c r="C21" s="20">
        <v>24</v>
      </c>
      <c r="D21" s="20"/>
      <c r="E21" s="7" t="s">
        <v>6</v>
      </c>
      <c r="F21" s="8" t="s">
        <v>7</v>
      </c>
      <c r="G21" s="10">
        <f>C21-+'4月'!C21</f>
        <v>-1</v>
      </c>
      <c r="H21" s="6" t="s">
        <v>8</v>
      </c>
    </row>
    <row r="22" spans="1:8" ht="28.5" customHeight="1">
      <c r="A22" s="5"/>
      <c r="B22" s="6" t="s">
        <v>13</v>
      </c>
      <c r="C22" s="20">
        <v>52</v>
      </c>
      <c r="D22" s="20"/>
      <c r="E22" s="7" t="s">
        <v>6</v>
      </c>
      <c r="F22" s="8" t="s">
        <v>7</v>
      </c>
      <c r="G22" s="10">
        <f>C22-+'4月'!C22</f>
        <v>-1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24</v>
      </c>
      <c r="E23" s="7" t="s">
        <v>14</v>
      </c>
      <c r="F23" s="8" t="s">
        <v>11</v>
      </c>
      <c r="G23" s="10">
        <f>D23-+'4月'!D23</f>
        <v>-1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40</v>
      </c>
      <c r="E24" s="7" t="s">
        <v>14</v>
      </c>
      <c r="F24" s="8" t="s">
        <v>11</v>
      </c>
      <c r="G24" s="10">
        <f>D24-+'4月'!D24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34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4</v>
      </c>
      <c r="D28" s="19"/>
      <c r="E28" s="7" t="s">
        <v>6</v>
      </c>
      <c r="F28" s="8" t="s">
        <v>7</v>
      </c>
      <c r="G28" s="10">
        <f>C28-+'4月'!C28</f>
        <v>0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17" sqref="C17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35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26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15326</v>
      </c>
      <c r="D6" s="19"/>
      <c r="E6" s="7" t="s">
        <v>6</v>
      </c>
      <c r="F6" s="8" t="s">
        <v>7</v>
      </c>
      <c r="G6" s="10">
        <f>C6-+'5月'!C6</f>
        <v>-8</v>
      </c>
      <c r="H6" s="6" t="s">
        <v>8</v>
      </c>
    </row>
    <row r="7" spans="1:8" ht="28.5" customHeight="1">
      <c r="A7" s="5"/>
      <c r="B7" s="6" t="s">
        <v>9</v>
      </c>
      <c r="C7" s="19">
        <f>C14+C21</f>
        <v>7587</v>
      </c>
      <c r="D7" s="19"/>
      <c r="E7" s="7" t="s">
        <v>10</v>
      </c>
      <c r="F7" s="8" t="s">
        <v>11</v>
      </c>
      <c r="G7" s="10">
        <f>C7-+'5月'!C7</f>
        <v>-4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7739</v>
      </c>
      <c r="D8" s="19"/>
      <c r="E8" s="7" t="s">
        <v>10</v>
      </c>
      <c r="F8" s="8" t="s">
        <v>11</v>
      </c>
      <c r="G8" s="10">
        <f>C8-+'5月'!C8</f>
        <v>-4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5773</v>
      </c>
      <c r="D9" s="19"/>
      <c r="E9" s="7" t="s">
        <v>14</v>
      </c>
      <c r="F9" s="8" t="s">
        <v>11</v>
      </c>
      <c r="G9" s="10">
        <f>C9-+'5月'!C9</f>
        <v>2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15250</v>
      </c>
      <c r="D13" s="19"/>
      <c r="E13" s="7" t="s">
        <v>6</v>
      </c>
      <c r="F13" s="8" t="s">
        <v>7</v>
      </c>
      <c r="G13" s="10">
        <f>C13-+'5月'!C13</f>
        <v>-8</v>
      </c>
      <c r="H13" s="6" t="s">
        <v>8</v>
      </c>
    </row>
    <row r="14" spans="1:8" ht="28.5" customHeight="1">
      <c r="A14" s="5"/>
      <c r="B14" s="6" t="s">
        <v>9</v>
      </c>
      <c r="C14" s="20">
        <v>7563</v>
      </c>
      <c r="D14" s="20"/>
      <c r="E14" s="7" t="s">
        <v>10</v>
      </c>
      <c r="F14" s="8" t="s">
        <v>11</v>
      </c>
      <c r="G14" s="10">
        <f>C14-+'5月'!C14</f>
        <v>-4</v>
      </c>
      <c r="H14" s="6" t="s">
        <v>12</v>
      </c>
    </row>
    <row r="15" spans="1:8" ht="28.5" customHeight="1">
      <c r="A15" s="5"/>
      <c r="B15" s="6" t="s">
        <v>13</v>
      </c>
      <c r="C15" s="20">
        <v>7687</v>
      </c>
      <c r="D15" s="20"/>
      <c r="E15" s="7" t="s">
        <v>10</v>
      </c>
      <c r="F15" s="8" t="s">
        <v>11</v>
      </c>
      <c r="G15" s="10">
        <f>C15-+'5月'!C15</f>
        <v>-4</v>
      </c>
      <c r="H15" s="6" t="s">
        <v>12</v>
      </c>
    </row>
    <row r="16" spans="1:8" ht="28.5" customHeight="1">
      <c r="A16" s="5"/>
      <c r="B16" s="6" t="s">
        <v>14</v>
      </c>
      <c r="C16" s="20">
        <v>5749</v>
      </c>
      <c r="D16" s="20"/>
      <c r="E16" s="7" t="s">
        <v>14</v>
      </c>
      <c r="F16" s="8" t="s">
        <v>11</v>
      </c>
      <c r="G16" s="10">
        <f>C16-+'5月'!C16</f>
        <v>2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76</v>
      </c>
      <c r="D20" s="19"/>
      <c r="E20" s="7" t="s">
        <v>6</v>
      </c>
      <c r="F20" s="8" t="s">
        <v>7</v>
      </c>
      <c r="G20" s="10">
        <f>C20-+'5月'!C20</f>
        <v>0</v>
      </c>
      <c r="H20" s="6" t="s">
        <v>8</v>
      </c>
    </row>
    <row r="21" spans="1:8" ht="28.5" customHeight="1">
      <c r="A21" s="5"/>
      <c r="B21" s="6" t="s">
        <v>9</v>
      </c>
      <c r="C21" s="20">
        <v>24</v>
      </c>
      <c r="D21" s="20"/>
      <c r="E21" s="7" t="s">
        <v>6</v>
      </c>
      <c r="F21" s="8" t="s">
        <v>7</v>
      </c>
      <c r="G21" s="10">
        <f>C21-+'5月'!C21</f>
        <v>0</v>
      </c>
      <c r="H21" s="6" t="s">
        <v>8</v>
      </c>
    </row>
    <row r="22" spans="1:8" ht="28.5" customHeight="1">
      <c r="A22" s="5"/>
      <c r="B22" s="6" t="s">
        <v>13</v>
      </c>
      <c r="C22" s="20">
        <v>52</v>
      </c>
      <c r="D22" s="20"/>
      <c r="E22" s="7" t="s">
        <v>6</v>
      </c>
      <c r="F22" s="8" t="s">
        <v>7</v>
      </c>
      <c r="G22" s="10">
        <f>C22-+'5月'!C22</f>
        <v>0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24</v>
      </c>
      <c r="E23" s="7" t="s">
        <v>14</v>
      </c>
      <c r="F23" s="8" t="s">
        <v>11</v>
      </c>
      <c r="G23" s="10">
        <f>D23-+'5月'!D23</f>
        <v>0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40</v>
      </c>
      <c r="E24" s="7" t="s">
        <v>14</v>
      </c>
      <c r="F24" s="8" t="s">
        <v>11</v>
      </c>
      <c r="G24" s="10">
        <f>D24-+'5月'!D24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36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4</v>
      </c>
      <c r="D28" s="19"/>
      <c r="E28" s="7" t="s">
        <v>6</v>
      </c>
      <c r="F28" s="8" t="s">
        <v>7</v>
      </c>
      <c r="G28" s="10">
        <f>C28-+'4月'!C28</f>
        <v>0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9" sqref="G9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37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26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15311</v>
      </c>
      <c r="D6" s="19"/>
      <c r="E6" s="7" t="s">
        <v>6</v>
      </c>
      <c r="F6" s="8" t="s">
        <v>7</v>
      </c>
      <c r="G6" s="10">
        <f>C6-+'6月'!C6</f>
        <v>-15</v>
      </c>
      <c r="H6" s="6" t="s">
        <v>8</v>
      </c>
    </row>
    <row r="7" spans="1:8" ht="28.5" customHeight="1">
      <c r="A7" s="5"/>
      <c r="B7" s="6" t="s">
        <v>9</v>
      </c>
      <c r="C7" s="19">
        <f>C14+C21</f>
        <v>7575</v>
      </c>
      <c r="D7" s="19"/>
      <c r="E7" s="7" t="s">
        <v>10</v>
      </c>
      <c r="F7" s="8" t="s">
        <v>11</v>
      </c>
      <c r="G7" s="10">
        <f>C7-+'6月'!C7</f>
        <v>-12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7736</v>
      </c>
      <c r="D8" s="19"/>
      <c r="E8" s="7" t="s">
        <v>10</v>
      </c>
      <c r="F8" s="8" t="s">
        <v>11</v>
      </c>
      <c r="G8" s="10">
        <f>C8-+'6月'!C8</f>
        <v>-3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5766</v>
      </c>
      <c r="D9" s="19"/>
      <c r="E9" s="7" t="s">
        <v>14</v>
      </c>
      <c r="F9" s="8" t="s">
        <v>11</v>
      </c>
      <c r="G9" s="10">
        <f>C9-+'6月'!C9</f>
        <v>-7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15237</v>
      </c>
      <c r="D13" s="19"/>
      <c r="E13" s="7" t="s">
        <v>6</v>
      </c>
      <c r="F13" s="8" t="s">
        <v>7</v>
      </c>
      <c r="G13" s="10">
        <f>C13-+'6月'!C13</f>
        <v>-13</v>
      </c>
      <c r="H13" s="6" t="s">
        <v>8</v>
      </c>
    </row>
    <row r="14" spans="1:8" ht="28.5" customHeight="1">
      <c r="A14" s="5"/>
      <c r="B14" s="6" t="s">
        <v>9</v>
      </c>
      <c r="C14" s="20">
        <v>7553</v>
      </c>
      <c r="D14" s="20"/>
      <c r="E14" s="7" t="s">
        <v>10</v>
      </c>
      <c r="F14" s="8" t="s">
        <v>11</v>
      </c>
      <c r="G14" s="10">
        <f>C14-+'6月'!C14</f>
        <v>-10</v>
      </c>
      <c r="H14" s="6" t="s">
        <v>12</v>
      </c>
    </row>
    <row r="15" spans="1:8" ht="28.5" customHeight="1">
      <c r="A15" s="5"/>
      <c r="B15" s="6" t="s">
        <v>13</v>
      </c>
      <c r="C15" s="20">
        <v>7684</v>
      </c>
      <c r="D15" s="20"/>
      <c r="E15" s="7" t="s">
        <v>10</v>
      </c>
      <c r="F15" s="8" t="s">
        <v>11</v>
      </c>
      <c r="G15" s="10">
        <f>C15-+'6月'!C15</f>
        <v>-3</v>
      </c>
      <c r="H15" s="6" t="s">
        <v>12</v>
      </c>
    </row>
    <row r="16" spans="1:8" ht="28.5" customHeight="1">
      <c r="A16" s="5"/>
      <c r="B16" s="6" t="s">
        <v>14</v>
      </c>
      <c r="C16" s="20">
        <v>5744</v>
      </c>
      <c r="D16" s="20"/>
      <c r="E16" s="7" t="s">
        <v>14</v>
      </c>
      <c r="F16" s="8" t="s">
        <v>11</v>
      </c>
      <c r="G16" s="10">
        <f>C16-+'6月'!C16</f>
        <v>-5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74</v>
      </c>
      <c r="D20" s="19"/>
      <c r="E20" s="7" t="s">
        <v>6</v>
      </c>
      <c r="F20" s="8" t="s">
        <v>7</v>
      </c>
      <c r="G20" s="10">
        <f>C20-+'6月'!C20</f>
        <v>-2</v>
      </c>
      <c r="H20" s="6" t="s">
        <v>8</v>
      </c>
    </row>
    <row r="21" spans="1:8" ht="28.5" customHeight="1">
      <c r="A21" s="5"/>
      <c r="B21" s="6" t="s">
        <v>9</v>
      </c>
      <c r="C21" s="20">
        <v>22</v>
      </c>
      <c r="D21" s="20"/>
      <c r="E21" s="7" t="s">
        <v>6</v>
      </c>
      <c r="F21" s="8" t="s">
        <v>7</v>
      </c>
      <c r="G21" s="10">
        <f>C21-+'6月'!C21</f>
        <v>-2</v>
      </c>
      <c r="H21" s="6" t="s">
        <v>8</v>
      </c>
    </row>
    <row r="22" spans="1:8" ht="28.5" customHeight="1">
      <c r="A22" s="5"/>
      <c r="B22" s="6" t="s">
        <v>13</v>
      </c>
      <c r="C22" s="20">
        <v>52</v>
      </c>
      <c r="D22" s="20"/>
      <c r="E22" s="7" t="s">
        <v>6</v>
      </c>
      <c r="F22" s="8" t="s">
        <v>7</v>
      </c>
      <c r="G22" s="10">
        <f>C22-+'6月'!C22</f>
        <v>0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22</v>
      </c>
      <c r="E23" s="7" t="s">
        <v>14</v>
      </c>
      <c r="F23" s="8" t="s">
        <v>11</v>
      </c>
      <c r="G23" s="10">
        <f>D23-+'6月'!D23</f>
        <v>-2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40</v>
      </c>
      <c r="E24" s="7" t="s">
        <v>14</v>
      </c>
      <c r="F24" s="8" t="s">
        <v>11</v>
      </c>
      <c r="G24" s="10">
        <f>D24-+'6月'!D24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38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7</v>
      </c>
      <c r="D28" s="19"/>
      <c r="E28" s="7" t="s">
        <v>6</v>
      </c>
      <c r="F28" s="8" t="s">
        <v>7</v>
      </c>
      <c r="G28" s="10">
        <f>C28-+'6月'!C28</f>
        <v>3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7">
      <selection activeCell="E28" sqref="E28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39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26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15304</v>
      </c>
      <c r="D6" s="19"/>
      <c r="E6" s="7" t="s">
        <v>6</v>
      </c>
      <c r="F6" s="8" t="s">
        <v>7</v>
      </c>
      <c r="G6" s="10">
        <f>C6-+'7月'!C6</f>
        <v>-7</v>
      </c>
      <c r="H6" s="6" t="s">
        <v>8</v>
      </c>
    </row>
    <row r="7" spans="1:8" ht="28.5" customHeight="1">
      <c r="A7" s="5"/>
      <c r="B7" s="6" t="s">
        <v>9</v>
      </c>
      <c r="C7" s="19">
        <f>C14+C21</f>
        <v>7569</v>
      </c>
      <c r="D7" s="19"/>
      <c r="E7" s="7" t="s">
        <v>10</v>
      </c>
      <c r="F7" s="8" t="s">
        <v>11</v>
      </c>
      <c r="G7" s="10">
        <f>C7-+'7月'!C7</f>
        <v>-6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7735</v>
      </c>
      <c r="D8" s="19"/>
      <c r="E8" s="7" t="s">
        <v>10</v>
      </c>
      <c r="F8" s="8" t="s">
        <v>11</v>
      </c>
      <c r="G8" s="10">
        <f>C8-+'7月'!C8</f>
        <v>-1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5768</v>
      </c>
      <c r="D9" s="19"/>
      <c r="E9" s="7" t="s">
        <v>14</v>
      </c>
      <c r="F9" s="8" t="s">
        <v>11</v>
      </c>
      <c r="G9" s="10">
        <f>C9-+'7月'!C9</f>
        <v>2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15229</v>
      </c>
      <c r="D13" s="19"/>
      <c r="E13" s="7" t="s">
        <v>6</v>
      </c>
      <c r="F13" s="8" t="s">
        <v>7</v>
      </c>
      <c r="G13" s="10">
        <f>C13-+'7月'!C13</f>
        <v>-8</v>
      </c>
      <c r="H13" s="6" t="s">
        <v>8</v>
      </c>
    </row>
    <row r="14" spans="1:8" ht="28.5" customHeight="1">
      <c r="A14" s="5"/>
      <c r="B14" s="6" t="s">
        <v>9</v>
      </c>
      <c r="C14" s="20">
        <v>7546</v>
      </c>
      <c r="D14" s="20"/>
      <c r="E14" s="7" t="s">
        <v>10</v>
      </c>
      <c r="F14" s="8" t="s">
        <v>11</v>
      </c>
      <c r="G14" s="10">
        <f>C14-+'7月'!C14</f>
        <v>-7</v>
      </c>
      <c r="H14" s="6" t="s">
        <v>12</v>
      </c>
    </row>
    <row r="15" spans="1:8" ht="28.5" customHeight="1">
      <c r="A15" s="5"/>
      <c r="B15" s="6" t="s">
        <v>13</v>
      </c>
      <c r="C15" s="20">
        <v>7683</v>
      </c>
      <c r="D15" s="20"/>
      <c r="E15" s="7" t="s">
        <v>10</v>
      </c>
      <c r="F15" s="8" t="s">
        <v>11</v>
      </c>
      <c r="G15" s="10">
        <f>C15-+'7月'!C15</f>
        <v>-1</v>
      </c>
      <c r="H15" s="6" t="s">
        <v>12</v>
      </c>
    </row>
    <row r="16" spans="1:8" ht="28.5" customHeight="1">
      <c r="A16" s="5"/>
      <c r="B16" s="6" t="s">
        <v>14</v>
      </c>
      <c r="C16" s="20">
        <v>5745</v>
      </c>
      <c r="D16" s="20"/>
      <c r="E16" s="7" t="s">
        <v>14</v>
      </c>
      <c r="F16" s="8" t="s">
        <v>11</v>
      </c>
      <c r="G16" s="10">
        <f>C16-+'7月'!C16</f>
        <v>1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75</v>
      </c>
      <c r="D20" s="19"/>
      <c r="E20" s="7" t="s">
        <v>6</v>
      </c>
      <c r="F20" s="8" t="s">
        <v>7</v>
      </c>
      <c r="G20" s="10">
        <f>C20-+'7月'!C20</f>
        <v>1</v>
      </c>
      <c r="H20" s="6" t="s">
        <v>8</v>
      </c>
    </row>
    <row r="21" spans="1:8" ht="28.5" customHeight="1">
      <c r="A21" s="5"/>
      <c r="B21" s="6" t="s">
        <v>9</v>
      </c>
      <c r="C21" s="20">
        <v>23</v>
      </c>
      <c r="D21" s="20"/>
      <c r="E21" s="7" t="s">
        <v>6</v>
      </c>
      <c r="F21" s="8" t="s">
        <v>7</v>
      </c>
      <c r="G21" s="10">
        <f>C21-+'7月'!C21</f>
        <v>1</v>
      </c>
      <c r="H21" s="6" t="s">
        <v>8</v>
      </c>
    </row>
    <row r="22" spans="1:8" ht="28.5" customHeight="1">
      <c r="A22" s="5"/>
      <c r="B22" s="6" t="s">
        <v>13</v>
      </c>
      <c r="C22" s="20">
        <v>52</v>
      </c>
      <c r="D22" s="20"/>
      <c r="E22" s="7" t="s">
        <v>6</v>
      </c>
      <c r="F22" s="8" t="s">
        <v>7</v>
      </c>
      <c r="G22" s="10">
        <f>C22-+'7月'!C22</f>
        <v>0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23</v>
      </c>
      <c r="E23" s="7" t="s">
        <v>14</v>
      </c>
      <c r="F23" s="8" t="s">
        <v>11</v>
      </c>
      <c r="G23" s="10">
        <f>D23-+'7月'!D23</f>
        <v>1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40</v>
      </c>
      <c r="E24" s="7" t="s">
        <v>14</v>
      </c>
      <c r="F24" s="8" t="s">
        <v>11</v>
      </c>
      <c r="G24" s="10">
        <f>D24-+'7月'!D24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40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3</v>
      </c>
      <c r="D28" s="19"/>
      <c r="E28" s="7" t="s">
        <v>6</v>
      </c>
      <c r="F28" s="8" t="s">
        <v>7</v>
      </c>
      <c r="G28" s="10">
        <f>C28-+'7月'!C28</f>
        <v>-4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7" sqref="E27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42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41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15283</v>
      </c>
      <c r="D6" s="19"/>
      <c r="E6" s="7" t="s">
        <v>6</v>
      </c>
      <c r="F6" s="8" t="s">
        <v>7</v>
      </c>
      <c r="G6" s="10">
        <f>C6-+'8月'!C6</f>
        <v>-21</v>
      </c>
      <c r="H6" s="6" t="s">
        <v>8</v>
      </c>
    </row>
    <row r="7" spans="1:8" ht="28.5" customHeight="1">
      <c r="A7" s="5"/>
      <c r="B7" s="6" t="s">
        <v>9</v>
      </c>
      <c r="C7" s="19">
        <f>C14+C21</f>
        <v>7562</v>
      </c>
      <c r="D7" s="19"/>
      <c r="E7" s="7" t="s">
        <v>10</v>
      </c>
      <c r="F7" s="8" t="s">
        <v>11</v>
      </c>
      <c r="G7" s="10">
        <f>C7-+'8月'!C7</f>
        <v>-7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7721</v>
      </c>
      <c r="D8" s="19"/>
      <c r="E8" s="7" t="s">
        <v>10</v>
      </c>
      <c r="F8" s="8" t="s">
        <v>11</v>
      </c>
      <c r="G8" s="10">
        <f>C8-+'8月'!C8</f>
        <v>-14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5767</v>
      </c>
      <c r="D9" s="19"/>
      <c r="E9" s="7" t="s">
        <v>14</v>
      </c>
      <c r="F9" s="8" t="s">
        <v>11</v>
      </c>
      <c r="G9" s="10">
        <f>C9-+'8月'!C9</f>
        <v>-1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15206</v>
      </c>
      <c r="D13" s="19"/>
      <c r="E13" s="7" t="s">
        <v>6</v>
      </c>
      <c r="F13" s="8" t="s">
        <v>7</v>
      </c>
      <c r="G13" s="10">
        <f>C13-+'8月'!C13</f>
        <v>-23</v>
      </c>
      <c r="H13" s="6" t="s">
        <v>8</v>
      </c>
    </row>
    <row r="14" spans="1:8" ht="28.5" customHeight="1">
      <c r="A14" s="5"/>
      <c r="B14" s="6" t="s">
        <v>9</v>
      </c>
      <c r="C14" s="20">
        <v>7537</v>
      </c>
      <c r="D14" s="20"/>
      <c r="E14" s="7" t="s">
        <v>10</v>
      </c>
      <c r="F14" s="8" t="s">
        <v>11</v>
      </c>
      <c r="G14" s="10">
        <f>C14-+'8月'!C14</f>
        <v>-9</v>
      </c>
      <c r="H14" s="6" t="s">
        <v>12</v>
      </c>
    </row>
    <row r="15" spans="1:8" ht="28.5" customHeight="1">
      <c r="A15" s="5"/>
      <c r="B15" s="6" t="s">
        <v>13</v>
      </c>
      <c r="C15" s="20">
        <v>7669</v>
      </c>
      <c r="D15" s="20"/>
      <c r="E15" s="7" t="s">
        <v>10</v>
      </c>
      <c r="F15" s="8" t="s">
        <v>11</v>
      </c>
      <c r="G15" s="10">
        <f>C15-+'8月'!C15</f>
        <v>-14</v>
      </c>
      <c r="H15" s="6" t="s">
        <v>12</v>
      </c>
    </row>
    <row r="16" spans="1:8" ht="28.5" customHeight="1">
      <c r="A16" s="5"/>
      <c r="B16" s="6" t="s">
        <v>14</v>
      </c>
      <c r="C16" s="20">
        <v>5742</v>
      </c>
      <c r="D16" s="20"/>
      <c r="E16" s="7" t="s">
        <v>14</v>
      </c>
      <c r="F16" s="8" t="s">
        <v>11</v>
      </c>
      <c r="G16" s="10">
        <f>C16-+'8月'!C16</f>
        <v>-3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77</v>
      </c>
      <c r="D20" s="19"/>
      <c r="E20" s="7" t="s">
        <v>6</v>
      </c>
      <c r="F20" s="8" t="s">
        <v>7</v>
      </c>
      <c r="G20" s="10">
        <f>C20-+'8月'!C20</f>
        <v>2</v>
      </c>
      <c r="H20" s="6" t="s">
        <v>8</v>
      </c>
    </row>
    <row r="21" spans="1:8" ht="28.5" customHeight="1">
      <c r="A21" s="5"/>
      <c r="B21" s="6" t="s">
        <v>9</v>
      </c>
      <c r="C21" s="20">
        <v>25</v>
      </c>
      <c r="D21" s="20"/>
      <c r="E21" s="7" t="s">
        <v>6</v>
      </c>
      <c r="F21" s="8" t="s">
        <v>7</v>
      </c>
      <c r="G21" s="10">
        <f>C21-+'8月'!C21</f>
        <v>2</v>
      </c>
      <c r="H21" s="6" t="s">
        <v>8</v>
      </c>
    </row>
    <row r="22" spans="1:8" ht="28.5" customHeight="1">
      <c r="A22" s="5"/>
      <c r="B22" s="6" t="s">
        <v>13</v>
      </c>
      <c r="C22" s="20">
        <v>52</v>
      </c>
      <c r="D22" s="20"/>
      <c r="E22" s="7" t="s">
        <v>6</v>
      </c>
      <c r="F22" s="8" t="s">
        <v>7</v>
      </c>
      <c r="G22" s="10">
        <f>C22-+'8月'!C22</f>
        <v>0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25</v>
      </c>
      <c r="E23" s="7" t="s">
        <v>14</v>
      </c>
      <c r="F23" s="8" t="s">
        <v>11</v>
      </c>
      <c r="G23" s="10">
        <f>D23-+'8月'!D23</f>
        <v>2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40</v>
      </c>
      <c r="E24" s="7" t="s">
        <v>14</v>
      </c>
      <c r="F24" s="8" t="s">
        <v>11</v>
      </c>
      <c r="G24" s="10">
        <f>D24-+'8月'!D24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43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5</v>
      </c>
      <c r="D28" s="19"/>
      <c r="E28" s="7" t="s">
        <v>6</v>
      </c>
      <c r="F28" s="8" t="s">
        <v>7</v>
      </c>
      <c r="G28" s="10">
        <f>C28-+'8月'!C28</f>
        <v>2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 </cp:lastModifiedBy>
  <cp:lastPrinted>2010-11-28T01:22:46Z</cp:lastPrinted>
  <dcterms:created xsi:type="dcterms:W3CDTF">2004-01-05T00:10:42Z</dcterms:created>
  <dcterms:modified xsi:type="dcterms:W3CDTF">2011-11-30T08:34:45Z</dcterms:modified>
  <cp:category/>
  <cp:version/>
  <cp:contentType/>
  <cp:contentStatus/>
</cp:coreProperties>
</file>